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KANTOR\"/>
    </mc:Choice>
  </mc:AlternateContent>
  <bookViews>
    <workbookView xWindow="-120" yWindow="-120" windowWidth="24240" windowHeight="13140" activeTab="4"/>
  </bookViews>
  <sheets>
    <sheet name="Dinas" sheetId="62" r:id="rId1"/>
    <sheet name="Pendapatan" sheetId="63" r:id="rId2"/>
    <sheet name="Sheet2" sheetId="65" r:id="rId3"/>
    <sheet name="Sheet1" sheetId="64" r:id="rId4"/>
    <sheet name="LSI" sheetId="48" r:id="rId5"/>
    <sheet name="Pertamina" sheetId="61" r:id="rId6"/>
    <sheet name="IWO" sheetId="56" r:id="rId7"/>
    <sheet name="PIK" sheetId="57" r:id="rId8"/>
  </sheets>
  <definedNames>
    <definedName name="_xlnm.Print_Area" localSheetId="0">Dinas!$A$1:$K$119</definedName>
    <definedName name="_xlnm.Print_Area" localSheetId="4">LSI!$A$1:$K$167</definedName>
    <definedName name="_xlnm.Print_Area" localSheetId="1">Pendapatan!$C$124:$D$131</definedName>
    <definedName name="_xlnm.Print_Titles" localSheetId="0">Dinas!$1:$1</definedName>
    <definedName name="_xlnm.Print_Titles" localSheetId="4">LSI!$1:$1</definedName>
    <definedName name="_xlnm.Print_Titles" localSheetId="1">Pendapatan!$1:$1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0" i="48" l="1"/>
  <c r="G189" i="48"/>
  <c r="F191" i="48" s="1"/>
  <c r="F174" i="48"/>
  <c r="E174" i="48"/>
  <c r="E163" i="48"/>
  <c r="E165" i="48" s="1"/>
  <c r="E175" i="48" s="1"/>
  <c r="E94" i="48"/>
  <c r="O89" i="63" l="1"/>
  <c r="E95" i="63"/>
  <c r="E56" i="63" l="1"/>
  <c r="E57" i="63"/>
  <c r="O64" i="63"/>
  <c r="E108" i="63"/>
  <c r="E143" i="63"/>
  <c r="E3" i="65"/>
  <c r="Q62" i="63" l="1"/>
  <c r="Q61" i="63"/>
  <c r="E6" i="64"/>
  <c r="E5" i="64"/>
  <c r="E13" i="64" s="1"/>
  <c r="D126" i="63"/>
  <c r="E41" i="63" l="1"/>
  <c r="E114" i="63"/>
  <c r="E55" i="63"/>
  <c r="E54" i="63"/>
  <c r="E58" i="63" l="1"/>
  <c r="E110" i="63" s="1"/>
  <c r="E94" i="63"/>
  <c r="D127" i="63" s="1"/>
  <c r="D129" i="63" s="1"/>
  <c r="F35" i="57" l="1"/>
  <c r="C144" i="62" l="1"/>
  <c r="I132" i="62"/>
  <c r="H131" i="62"/>
  <c r="F117" i="62"/>
  <c r="E117" i="62"/>
  <c r="E106" i="62"/>
  <c r="E108" i="62" s="1"/>
  <c r="E118" i="62" s="1"/>
  <c r="E37" i="62"/>
  <c r="F33" i="57" l="1"/>
  <c r="C21" i="61" l="1"/>
  <c r="I6" i="56"/>
  <c r="I5" i="56"/>
  <c r="I4" i="56"/>
  <c r="Q64" i="63" l="1"/>
  <c r="F97" i="63" s="1"/>
  <c r="E119" i="63"/>
  <c r="D131" i="63"/>
  <c r="E9" i="65"/>
</calcChain>
</file>

<file path=xl/sharedStrings.xml><?xml version="1.0" encoding="utf-8"?>
<sst xmlns="http://schemas.openxmlformats.org/spreadsheetml/2006/main" count="2371" uniqueCount="720">
  <si>
    <t>STATUS PROJECT  2021</t>
  </si>
  <si>
    <t>NO</t>
  </si>
  <si>
    <t>PELANGGAN</t>
  </si>
  <si>
    <t>KEGIATAN</t>
  </si>
  <si>
    <t>NILAI KONTRAK</t>
  </si>
  <si>
    <t>KETERANGAN</t>
  </si>
  <si>
    <t>PT Nusantara Medika Utama</t>
  </si>
  <si>
    <t>Manajemen Kostruksi Pembangunan Gedung Rawat Jalan 3 Lantai Rumah Sakit Toeloengredjo</t>
  </si>
  <si>
    <t>Dewan Perwakilan Rakyat Daerah Kabupaten Kediri</t>
  </si>
  <si>
    <t>Jasa Konsultansi Review Kajian Tunjangan Transportasi bagi Pimpinan dan Anggota DPRD Kab Kediri</t>
  </si>
  <si>
    <t xml:space="preserve"> </t>
  </si>
  <si>
    <t>Total</t>
  </si>
  <si>
    <t>PEKERJAAN ON HAND</t>
  </si>
  <si>
    <t>POTENSI</t>
  </si>
  <si>
    <t>INVOICE</t>
  </si>
  <si>
    <t>Dinas Pendidikan Kab. Kediri</t>
  </si>
  <si>
    <t>Feasibility Study</t>
  </si>
  <si>
    <t>Disparbud Kab. Kediri</t>
  </si>
  <si>
    <t>Feasibility Study (Situs Adan-Adan)</t>
  </si>
  <si>
    <t>Bag. Umum Setda Kab. Kediri</t>
  </si>
  <si>
    <t>SKM</t>
  </si>
  <si>
    <t>Setwan Kab. Kediri</t>
  </si>
  <si>
    <t>Tunjangan Perumahan</t>
  </si>
  <si>
    <t>Bappeda Kota Kediri</t>
  </si>
  <si>
    <t>Optimalisasi Aset RS Gambiran 1</t>
  </si>
  <si>
    <t>Bappeda Kab. Jombang</t>
  </si>
  <si>
    <t>Penyusunan Database Tersier</t>
  </si>
  <si>
    <t>Penyusunan Dokumen Kebijakan Pembangunan Industri</t>
  </si>
  <si>
    <t>Pendataan Objek Pajak</t>
  </si>
  <si>
    <t>Kajian Sewa Titik Reklame</t>
  </si>
  <si>
    <t>Sekwan Kab. Nganjuk</t>
  </si>
  <si>
    <t>Disperindag Kab. Nganjuk</t>
  </si>
  <si>
    <t>Sistem Informasi Pasar Daerah</t>
  </si>
  <si>
    <t>Pendataan Pedagang Pasar Wage</t>
  </si>
  <si>
    <t>Disperindag Kab. Sidoarjo</t>
  </si>
  <si>
    <t>Pendataan Objek Industri Hasil Tembakau</t>
  </si>
  <si>
    <t>Dishub Kab Sidoarjo</t>
  </si>
  <si>
    <t>Dinas Perijinan Kab Sidoarjo</t>
  </si>
  <si>
    <t>Dispora &amp; Pariwisata</t>
  </si>
  <si>
    <t>Dinas Keuangan &amp; Pajak Daerah</t>
  </si>
  <si>
    <t>Disperindag Provinsi</t>
  </si>
  <si>
    <t>Verkod</t>
  </si>
  <si>
    <t>Intiland (Spazio Surabaya)</t>
  </si>
  <si>
    <t>Assesment Building Kanopi dan Lahan Parkir</t>
  </si>
  <si>
    <t>Kab. Blitar</t>
  </si>
  <si>
    <t>Kajian Tunjangan Rumah Dinas, Atribut dan Transpotasi</t>
  </si>
  <si>
    <t>Kab. Ponorogo</t>
  </si>
  <si>
    <t>ZNT</t>
  </si>
  <si>
    <t>Mapping Potensi Investasi</t>
  </si>
  <si>
    <t>SC Johnson Surabaya</t>
  </si>
  <si>
    <t>Assesment Building Batching System</t>
  </si>
  <si>
    <t>PT Indo Tirta Abadi</t>
  </si>
  <si>
    <t>PLN UIP Nusra</t>
  </si>
  <si>
    <t>RIB</t>
  </si>
  <si>
    <t>Soil Investigation</t>
  </si>
  <si>
    <t>PLN UIP Medan</t>
  </si>
  <si>
    <t>Pemkot Batu</t>
  </si>
  <si>
    <t>Bappeda Kab. Bangkalan</t>
  </si>
  <si>
    <t>Sekwan Kab. Lamongan</t>
  </si>
  <si>
    <t>Kajian Kinerja Sekwan</t>
  </si>
  <si>
    <t>BPKAD Kab. Lamongan</t>
  </si>
  <si>
    <t>Standar Satuan Harga</t>
  </si>
  <si>
    <t>Kab. Bojonegoro</t>
  </si>
  <si>
    <t>Setda Bag. Ortala Kab. Tuban</t>
  </si>
  <si>
    <t>Pemkab. Pamekasan</t>
  </si>
  <si>
    <t>Harga Satuan Barang</t>
  </si>
  <si>
    <t>Kajian Titik Reklame</t>
  </si>
  <si>
    <t>Tunjangan Pakaian Dinas</t>
  </si>
  <si>
    <t>Bidang Ortala Kab Gresik</t>
  </si>
  <si>
    <t>Dinas Keuangan &amp; Pajak Daerah Kab Gresik</t>
  </si>
  <si>
    <t>Kominfo Kab Gresik</t>
  </si>
  <si>
    <t>UPT RSUD Bhakti Dharma Husada Kab Gresik</t>
  </si>
  <si>
    <t>Bapenda Kab Gresik</t>
  </si>
  <si>
    <t>Penyusunan SOP Sekretaris</t>
  </si>
  <si>
    <t>Penyusunan SOP Bendahara</t>
  </si>
  <si>
    <t>Semen Gresik</t>
  </si>
  <si>
    <t>Tapal Batas Tuban</t>
  </si>
  <si>
    <t>Tapal Batas lumajang</t>
  </si>
  <si>
    <t>Bojonegoro</t>
  </si>
  <si>
    <t>Tunjangan Transportasi</t>
  </si>
  <si>
    <t>PT Indolakto</t>
  </si>
  <si>
    <t>PJB</t>
  </si>
  <si>
    <t xml:space="preserve">Penyusunan HPS </t>
  </si>
  <si>
    <t>PTPN X</t>
  </si>
  <si>
    <t>Business Process Improvement</t>
  </si>
  <si>
    <t>Optimalisasi Aset</t>
  </si>
  <si>
    <t>BPKAD Kab. Probolinggo</t>
  </si>
  <si>
    <t>Dinkes Kab. Probolinggo</t>
  </si>
  <si>
    <t>Kajian Rehabilitasi Bangunan Puskesmas</t>
  </si>
  <si>
    <t>Dinas Penanaman Modal &amp; PTSP Kab Probolinggo</t>
  </si>
  <si>
    <t>Dinas PU &amp; Tata Ruang Kab Probolinggo</t>
  </si>
  <si>
    <t>BKD Pengembangan SDM</t>
  </si>
  <si>
    <t>Dinas PU &amp; Penataan  Ruang Kab Probolinggo</t>
  </si>
  <si>
    <t>SOP</t>
  </si>
  <si>
    <t>Setwan kota Probolinggo</t>
  </si>
  <si>
    <t>Tunjangan Perumahan DPRD</t>
  </si>
  <si>
    <t>Dispendik Kab Pasuruan</t>
  </si>
  <si>
    <t>FS</t>
  </si>
  <si>
    <t>Admin Keuangan &amp; Perlengkapan Kab Pasuruan</t>
  </si>
  <si>
    <t>Penyusunan HSB</t>
  </si>
  <si>
    <t>Sekwan Kab Banyuwangi</t>
  </si>
  <si>
    <t>BPKAD Kab Situbondo</t>
  </si>
  <si>
    <t>Total II</t>
  </si>
  <si>
    <t>Total I + II</t>
  </si>
  <si>
    <t>STATUS PROJECT  PIK 2018</t>
  </si>
  <si>
    <t>PT Utomo Deck</t>
  </si>
  <si>
    <t>TKDN</t>
  </si>
  <si>
    <t>PT Samator</t>
  </si>
  <si>
    <t>PT Sidokumpul Raya</t>
  </si>
  <si>
    <t>Total PIK</t>
  </si>
  <si>
    <t>Total LSI + PIK</t>
  </si>
  <si>
    <t>NO ORDER</t>
  </si>
  <si>
    <t>NO KONTRAK</t>
  </si>
  <si>
    <t>TGL KONTRAK</t>
  </si>
  <si>
    <t>TGL INVOICE</t>
  </si>
  <si>
    <t>CLOSE IWO</t>
  </si>
  <si>
    <t>PAD</t>
  </si>
  <si>
    <t>Tahun 2020</t>
  </si>
  <si>
    <t>7101012001594</t>
  </si>
  <si>
    <t>Alfa Fiber Indonesia</t>
  </si>
  <si>
    <t>Verifikasi TKDN</t>
  </si>
  <si>
    <t>0391/SBA/IG-LSI/V/2020</t>
  </si>
  <si>
    <t>5 Mei 2020</t>
  </si>
  <si>
    <t>Maret 2021</t>
  </si>
  <si>
    <t>√</t>
  </si>
  <si>
    <t>7101012001948</t>
  </si>
  <si>
    <t>PT Petro Oxo Nusantara</t>
  </si>
  <si>
    <t>0473/SBA/IG-LSI/VI/2020</t>
  </si>
  <si>
    <t>16 Juni 2020</t>
  </si>
  <si>
    <t>7101012002665</t>
  </si>
  <si>
    <t>PT Meditronik Hospilab Indonesia</t>
  </si>
  <si>
    <t>0628/SBA/IG-LSI/VIII/2020</t>
  </si>
  <si>
    <t>19 Agustus 2020</t>
  </si>
  <si>
    <t>7101012002958</t>
  </si>
  <si>
    <t>0676.1/SBA/IG-LSI/IX/2020</t>
  </si>
  <si>
    <t>9 September 2020</t>
  </si>
  <si>
    <t>7101012004412</t>
  </si>
  <si>
    <t>PT Pentawira Agraha Sakti</t>
  </si>
  <si>
    <t>093102/SBA-XII/IG-LSI/2020</t>
  </si>
  <si>
    <t>14 Desember 2020</t>
  </si>
  <si>
    <t>Tahun 2021</t>
  </si>
  <si>
    <t>7101012004536</t>
  </si>
  <si>
    <t>NMU - Kontrak /201208.001</t>
  </si>
  <si>
    <t>10 Desember 2020</t>
  </si>
  <si>
    <t>21 Januari 2021</t>
  </si>
  <si>
    <t>Tahap I</t>
  </si>
  <si>
    <t>7101012004537</t>
  </si>
  <si>
    <t>Tahap II</t>
  </si>
  <si>
    <t>7101012004538</t>
  </si>
  <si>
    <t>Tahap III</t>
  </si>
  <si>
    <t xml:space="preserve">                                                                                                                        </t>
  </si>
  <si>
    <t>7101012000087</t>
  </si>
  <si>
    <t>PT Pertamina EP</t>
  </si>
  <si>
    <t>Jasa Topografi dan Konstruksi</t>
  </si>
  <si>
    <t>4650012291</t>
  </si>
  <si>
    <t>25 Oktober 2019</t>
  </si>
  <si>
    <t>71010121000218</t>
  </si>
  <si>
    <t>602.1/038/418.10/2021</t>
  </si>
  <si>
    <t>12 Januari 2021</t>
  </si>
  <si>
    <t>24 Februari 2021</t>
  </si>
  <si>
    <t>71010121000440</t>
  </si>
  <si>
    <t>Sekretariat Dewan Perwakilan Rakyat Daerah Kabupaten Magetan</t>
  </si>
  <si>
    <t>Jasa Survey untuk Penelitian Perhitungan Tunjangan Perumahan &amp; transportasi bagi DPRD</t>
  </si>
  <si>
    <t>027/1.1/403.050/SPK.JKP/PPK/2021</t>
  </si>
  <si>
    <t>28 Januari 2021</t>
  </si>
  <si>
    <t>71010121000467</t>
  </si>
  <si>
    <t>Badan Perencanaan Pembangunan Daerah Kabupaten kediri</t>
  </si>
  <si>
    <t>Jasa Konsultansi Kajian Perhitungan Tambahan Perbaikan Penghasilan (TPP) Khusus Berdasarkan kondisi Kerja</t>
  </si>
  <si>
    <t>027/324/418.54/2021</t>
  </si>
  <si>
    <t>8 Januari 2021</t>
  </si>
  <si>
    <t>17 Maret 2021</t>
  </si>
  <si>
    <t>71010121000611</t>
  </si>
  <si>
    <t>Sekretariat Dewan Perwakilan Rakyat Daerah Kabupaten Blitar</t>
  </si>
  <si>
    <t>Jasa Kajian Tunjangan Perumahan dan Tunjangan Transportasi bagi Pimpinan dan anggota DPRD</t>
  </si>
  <si>
    <t>027.03/APR.TUNJ/PPK/409.209.2/2021</t>
  </si>
  <si>
    <t>5 Februari 2021</t>
  </si>
  <si>
    <t>710120000246</t>
  </si>
  <si>
    <t>SBU PIK</t>
  </si>
  <si>
    <t>Verifikasi Industri</t>
  </si>
  <si>
    <t>PIK.IWO.20.00052</t>
  </si>
  <si>
    <t>21 September 2020</t>
  </si>
  <si>
    <t>9 Februari 2021</t>
  </si>
  <si>
    <t>710121000039</t>
  </si>
  <si>
    <t>PIK.IWO.20.00174</t>
  </si>
  <si>
    <t>8 Februari 2021</t>
  </si>
  <si>
    <t>71010121000733</t>
  </si>
  <si>
    <t>Kharisma Sejahtera</t>
  </si>
  <si>
    <t>1193/SBA-II/IG-LSI/2021</t>
  </si>
  <si>
    <t>26 Februari 2021</t>
  </si>
  <si>
    <t>71010121000734</t>
  </si>
  <si>
    <t>SISA INVOICE</t>
  </si>
  <si>
    <t>-</t>
  </si>
  <si>
    <t>PUPR</t>
  </si>
  <si>
    <t>Balai Prasarana Permukiman Wilayah Jawa Timur Ditjen Cipta</t>
  </si>
  <si>
    <t>Jasa Non Konsultan Facilitator Administration Services FAS-15 Provinsi Jawa Timur</t>
  </si>
  <si>
    <t>30/PPK.PT/PSPAM/APBN/XI/2016</t>
  </si>
  <si>
    <t>Des-20 - Jan-21</t>
  </si>
  <si>
    <t>Feb-21 - Mar-21</t>
  </si>
  <si>
    <t>Jasa Non Konsultan Facilitator Administration Services FAS-16 Provinsi Jawa Timur</t>
  </si>
  <si>
    <t>IWO NON KOMERSIAL KE SBU PIK</t>
  </si>
  <si>
    <t>NO IWO</t>
  </si>
  <si>
    <t>PEMBERI IWO</t>
  </si>
  <si>
    <t>ORDER PEMBERI</t>
  </si>
  <si>
    <t>ORDER PENERIMA</t>
  </si>
  <si>
    <t>NILAI IWO</t>
  </si>
  <si>
    <t>STATUS</t>
  </si>
  <si>
    <t>SBA.INT.20.00020</t>
  </si>
  <si>
    <t>Cabang Surabaya</t>
  </si>
  <si>
    <t>7101011903875</t>
  </si>
  <si>
    <t>110120000029</t>
  </si>
  <si>
    <t>PT. Langgeng Makmur Industri</t>
  </si>
  <si>
    <t>close</t>
  </si>
  <si>
    <t>SBA.INT.20.00021</t>
  </si>
  <si>
    <t>7101012001442</t>
  </si>
  <si>
    <t>110120000030</t>
  </si>
  <si>
    <t>Trisula Wahyu Wahana</t>
  </si>
  <si>
    <t>SBA.INT.21.00004</t>
  </si>
  <si>
    <t>7101011904160</t>
  </si>
  <si>
    <t>110121000001</t>
  </si>
  <si>
    <t>PT. Semen Indonesia</t>
  </si>
  <si>
    <t>710120000259</t>
  </si>
  <si>
    <t>PIK.IWO.20.00056</t>
  </si>
  <si>
    <t>PT. Alpha Omega Termal</t>
  </si>
  <si>
    <t>710121000016</t>
  </si>
  <si>
    <t>PIK.IWO.21.00172</t>
  </si>
  <si>
    <t>PT. Bentonit Makmur Sentosa</t>
  </si>
  <si>
    <t>710121000017</t>
  </si>
  <si>
    <t>PIK.IWO.21.00173</t>
  </si>
  <si>
    <t>Warnatama Cemerlang</t>
  </si>
  <si>
    <t>NO INVOICE</t>
  </si>
  <si>
    <t>7101012000323</t>
  </si>
  <si>
    <t>PT. Tentrem Sejahtera</t>
  </si>
  <si>
    <t>0367/SBA-I/IG-LSI/2021</t>
  </si>
  <si>
    <t>25 Januari 2021</t>
  </si>
  <si>
    <t>Termin I</t>
  </si>
  <si>
    <t>7101012000324</t>
  </si>
  <si>
    <t>Termin II</t>
  </si>
  <si>
    <t>710121000067</t>
  </si>
  <si>
    <t>PIK.IWO.21.00174</t>
  </si>
  <si>
    <t>Kemenperin</t>
  </si>
  <si>
    <t>710121000066</t>
  </si>
  <si>
    <t>PIK.INT.21.00003</t>
  </si>
  <si>
    <t xml:space="preserve">Jasa Konsultansi Kajian Perhitungan Tunjangan Rumah Dinas Pimpinan &amp; Anggota serta Tunjangan Transportasi Anggota DPRD </t>
  </si>
  <si>
    <t>027/05/416-050/PPK/2021</t>
  </si>
  <si>
    <t>13 April 2021</t>
  </si>
  <si>
    <t>Andika Mitra Jaya</t>
  </si>
  <si>
    <t>1589/SBA-III/IG-LSI/2021</t>
  </si>
  <si>
    <t>Sekretariat Daerah Kabupaten Lamongan</t>
  </si>
  <si>
    <t>Jasa Konsultansi Analisa Standar Belanja Kegiatan Fasilitasi Penyusunan Program</t>
  </si>
  <si>
    <t>027/09.0006/PPK/413.022/2021</t>
  </si>
  <si>
    <t>NILAI INVOICE</t>
  </si>
  <si>
    <t>8 April 2021</t>
  </si>
  <si>
    <t>20 April 2021</t>
  </si>
  <si>
    <t>close (19 April)</t>
  </si>
  <si>
    <t>Sekretariat Dewan Perwakilan Rakyat Daerah Kabupaten (Mojokerto)</t>
  </si>
  <si>
    <t>22 April 2021</t>
  </si>
  <si>
    <t>2291/SBA-IV/IG-LSI/2021</t>
  </si>
  <si>
    <t>2291/SBA-IV/IG-LSI/2022</t>
  </si>
  <si>
    <t>PT. Yunindo Plastic Engineering</t>
  </si>
  <si>
    <t>71010121001023</t>
  </si>
  <si>
    <t>71010121000987</t>
  </si>
  <si>
    <t>71010121000827</t>
  </si>
  <si>
    <t>710121000089</t>
  </si>
  <si>
    <t>Unit Pelayanan gresik</t>
  </si>
  <si>
    <t>GRS.IWO.21.01293</t>
  </si>
  <si>
    <t>21 April 2021</t>
  </si>
  <si>
    <t>Jaskon Asesmen Indonesia Industry 4.0 Readiness Index</t>
  </si>
  <si>
    <t>15 April 2021</t>
  </si>
  <si>
    <t>19 April 2021</t>
  </si>
  <si>
    <t>8 Maret 2021</t>
  </si>
  <si>
    <t xml:space="preserve"> 15 Maret 2021</t>
  </si>
  <si>
    <t>10 Maret 2021</t>
  </si>
  <si>
    <t>71010121001037</t>
  </si>
  <si>
    <t>71010121001038</t>
  </si>
  <si>
    <t>027/939/419.202/2021</t>
  </si>
  <si>
    <t>28 April 2021</t>
  </si>
  <si>
    <t>Dinas Penanaman Modal Dan Pelayanan Terpadu Satu Pintu Provinsi Jawa Timur</t>
  </si>
  <si>
    <t>Survey Kepuasan Masyarakat (Pengaduan)</t>
  </si>
  <si>
    <t>027/1322/116.8/2021</t>
  </si>
  <si>
    <t>Penyusunan Kajian Optimalisasi Sumber Mata Air (Kota Kediri)</t>
  </si>
  <si>
    <t>71010121001044</t>
  </si>
  <si>
    <t>71010121001045</t>
  </si>
  <si>
    <t>Badan Pengelola Keuangan dan Aset Daerah Kabupaten Kediri</t>
  </si>
  <si>
    <t>71010121001060</t>
  </si>
  <si>
    <t>602.1/1896/418.51/2021</t>
  </si>
  <si>
    <t>PT. Utomo Deck Metal Works</t>
  </si>
  <si>
    <t>710121000100</t>
  </si>
  <si>
    <t>PIK.IWO.21.00180</t>
  </si>
  <si>
    <t>11 Mei 2021</t>
  </si>
  <si>
    <t>2658/SBA-V/SBA/2021</t>
  </si>
  <si>
    <t xml:space="preserve"> 5 Mei2021</t>
  </si>
  <si>
    <t>IWO ke-2</t>
  </si>
  <si>
    <t>IWO ke-1</t>
  </si>
  <si>
    <t>18 Mei 2021</t>
  </si>
  <si>
    <t>PT Benteng Api Technic</t>
  </si>
  <si>
    <t>nov-20</t>
  </si>
  <si>
    <t>des-20</t>
  </si>
  <si>
    <t>71010121001149</t>
  </si>
  <si>
    <t>71010121001150</t>
  </si>
  <si>
    <t>24 Mei 2021</t>
  </si>
  <si>
    <t>2631/SBA/IG-LSI/IV/2021</t>
  </si>
  <si>
    <t>30 April 2021</t>
  </si>
  <si>
    <t>Mei-21 - Juni-21</t>
  </si>
  <si>
    <t>April-21</t>
  </si>
  <si>
    <t>71010121001166</t>
  </si>
  <si>
    <t>71010121000417</t>
  </si>
  <si>
    <t>71010121000762</t>
  </si>
  <si>
    <t>71010121000087</t>
  </si>
  <si>
    <t>71010121001182</t>
  </si>
  <si>
    <t>71010121001183</t>
  </si>
  <si>
    <t>25 Mei 2021</t>
  </si>
  <si>
    <t>71010121001091</t>
  </si>
  <si>
    <t>Badan Pendapatan, Keuangan dan Aset Daerah Kota Blitar</t>
  </si>
  <si>
    <t>Kajian Tunjangan Transportasi dan Tunjangan Perumahan DPRD Kota Blitar</t>
  </si>
  <si>
    <t>027/1105/410.206.6/2021</t>
  </si>
  <si>
    <t>71010121001120</t>
  </si>
  <si>
    <t>jan-21</t>
  </si>
  <si>
    <t>feb-21</t>
  </si>
  <si>
    <t>mar-21</t>
  </si>
  <si>
    <t>apr-21</t>
  </si>
  <si>
    <t>mei-21</t>
  </si>
  <si>
    <t>close (Maret )</t>
  </si>
  <si>
    <t>close (11 Mei)</t>
  </si>
  <si>
    <t>8 Juni 2021</t>
  </si>
  <si>
    <t>9 Juni 2021</t>
  </si>
  <si>
    <t>71010121001240</t>
  </si>
  <si>
    <t>Juli-21 - Agst-21</t>
  </si>
  <si>
    <t>Sept-21 - Okt-21</t>
  </si>
  <si>
    <t>Nov-21 - Des-21</t>
  </si>
  <si>
    <t>Badan Perencanaan Pembangunan, Penelitian Dan Pengembangan Kota</t>
  </si>
  <si>
    <t>15 Juni 2021</t>
  </si>
  <si>
    <t>close (17 Juni )</t>
  </si>
  <si>
    <t>IWO ke-3</t>
  </si>
  <si>
    <t>PIK.IWO.21.00181</t>
  </si>
  <si>
    <t>PT Pelindo III</t>
  </si>
  <si>
    <t>Survey garam</t>
  </si>
  <si>
    <t>NO KONTRAK/IWO</t>
  </si>
  <si>
    <t>710121000122</t>
  </si>
  <si>
    <t>71010121001351</t>
  </si>
  <si>
    <t>71010121001358</t>
  </si>
  <si>
    <t>71010121001359</t>
  </si>
  <si>
    <t>71010121001364</t>
  </si>
  <si>
    <t>71010121001365</t>
  </si>
  <si>
    <t>71010121001366</t>
  </si>
  <si>
    <t>21 Juni 2021</t>
  </si>
  <si>
    <t>Dinas Perpustakaan Daerah Kabupaten Lamongan</t>
  </si>
  <si>
    <t>Jasa konsultansi Berorientasi Layanan-Jasa Survey</t>
  </si>
  <si>
    <t>470/07/SPK/413.121/2021</t>
  </si>
  <si>
    <t>22 Juni 2021</t>
  </si>
  <si>
    <t>Rumah Sakit Umum Daerah Tongas Kabupaten Probolinggo</t>
  </si>
  <si>
    <t>Jasa Konsultansi Non Konstruksi - Belanja Jasa Survey IKM</t>
  </si>
  <si>
    <t>027/1094/426.302/2021</t>
  </si>
  <si>
    <t>17 Juni 2021</t>
  </si>
  <si>
    <t>71010121001406</t>
  </si>
  <si>
    <t>Dinas Lingkungan Hidup Kota Malang</t>
  </si>
  <si>
    <t>Jasa Konsultasi Sistem Manajemen Mutu Laboratorium</t>
  </si>
  <si>
    <t>027/123/PPK.TLH/35.73.408/2021</t>
  </si>
  <si>
    <t>1 Mei 2021</t>
  </si>
  <si>
    <t>71010121001404</t>
  </si>
  <si>
    <t>71010121001405</t>
  </si>
  <si>
    <t>Mei 2021</t>
  </si>
  <si>
    <t>71010121001422</t>
  </si>
  <si>
    <t>Dinas Penanaman Modal Dan Pelayanan Terpadu Satu Pintu (Bojonegoro)</t>
  </si>
  <si>
    <t>Jasa Konsultasi Manajemen (SOP Pelayanan Terintegrasi)</t>
  </si>
  <si>
    <t>900/01.02/555/SPK/412.215/2021</t>
  </si>
  <si>
    <t>16 Juni 2021</t>
  </si>
  <si>
    <t>900/01.03/555/SPK/412.215/2021</t>
  </si>
  <si>
    <t>Jasa Konsultasi Manajemen (SOP MPP)</t>
  </si>
  <si>
    <t>71010121001425</t>
  </si>
  <si>
    <t>71010121001426</t>
  </si>
  <si>
    <t>Jasa Konsultasi Manajemen (SOP SPP)</t>
  </si>
  <si>
    <t>71010121001443</t>
  </si>
  <si>
    <t>Bagian Umum Sekretariat Daerah Kabupaten Kediri</t>
  </si>
  <si>
    <t>Evaluasi Kinerja Perangkat Daerah</t>
  </si>
  <si>
    <t>027/903/418.07/2021</t>
  </si>
  <si>
    <t>25 Juni 2021</t>
  </si>
  <si>
    <t>Sekretariat Dewan Perwakilan Rakyat Daerah Kabupaten Malang</t>
  </si>
  <si>
    <t>Jasa Konsultansi Tunjangan Perumahan dan Transportasi Pimpinan dan Anggota DPRD Kab Malang</t>
  </si>
  <si>
    <t>04.007/09.0014/11/21.06.2021</t>
  </si>
  <si>
    <t>Jasa Kajian Perhitungan Honorarium Staf Khusus Bupati Kabupaten Kediri Ta 2021</t>
  </si>
  <si>
    <t>Juni 2021</t>
  </si>
  <si>
    <t>Dinas Kependudukan dan Pencatatan Sipil Kota Pasuruan</t>
  </si>
  <si>
    <t>71010121001479</t>
  </si>
  <si>
    <t>Jasa Konsultansi Indeks Kepuasana Masyarakat (IKM)</t>
  </si>
  <si>
    <t>027/601/423.101/2021</t>
  </si>
  <si>
    <t>30 Juni 2021</t>
  </si>
  <si>
    <t>710121000131</t>
  </si>
  <si>
    <t>PIK.IWO.21.00201</t>
  </si>
  <si>
    <t>IWO ke-4</t>
  </si>
  <si>
    <t>close (1 Juli )</t>
  </si>
  <si>
    <t>71010121001503</t>
  </si>
  <si>
    <t>bukti pot sdh dikasikan Faisal 15 juli</t>
  </si>
  <si>
    <t>22 Juli 2021</t>
  </si>
  <si>
    <t>71010121001610</t>
  </si>
  <si>
    <t>Jasa Konsultansi Penyusunan Indeks Kota Layak Huni Tahun 2021</t>
  </si>
  <si>
    <t>027/3796/419.202/2021</t>
  </si>
  <si>
    <t>Java Pacific</t>
  </si>
  <si>
    <t>Pertamina</t>
  </si>
  <si>
    <t>PT PERTAMINA EP ASSET 4 SUKOWATI FIELD</t>
  </si>
  <si>
    <t>Kegiatan           : Survey Topografi dan Konstruksi</t>
  </si>
  <si>
    <t>No. Kontrak     : 4650012291</t>
  </si>
  <si>
    <t>Nilai Kontrak   : Rp. 2.358.765.000,-</t>
  </si>
  <si>
    <t>7101011904394</t>
  </si>
  <si>
    <t>7101011904395</t>
  </si>
  <si>
    <t>7101012002263</t>
  </si>
  <si>
    <t>710121000128</t>
  </si>
  <si>
    <t>Survey gula</t>
  </si>
  <si>
    <t>PIK.IWO.21.00199</t>
  </si>
  <si>
    <t>28 Juni 2021</t>
  </si>
  <si>
    <t>close (28 Juli)</t>
  </si>
  <si>
    <t>710121000150</t>
  </si>
  <si>
    <t>PIK.IWO.21.00208</t>
  </si>
  <si>
    <t>30 Juli 2021</t>
  </si>
  <si>
    <t>close (31 Juli)</t>
  </si>
  <si>
    <t>IWO ke-5</t>
  </si>
  <si>
    <t>71010121001701</t>
  </si>
  <si>
    <t>71010121001702</t>
  </si>
  <si>
    <t>71010121001704</t>
  </si>
  <si>
    <t>71010121001705</t>
  </si>
  <si>
    <t>PT. Calvary Abadi</t>
  </si>
  <si>
    <t>PT. Multi Spunindo Jaya</t>
  </si>
  <si>
    <t>3742/SBA/IG-LSI/VI/2021</t>
  </si>
  <si>
    <t>245413/SBA-VI/IG-LSI/2021</t>
  </si>
  <si>
    <t>5 Juli 2021</t>
  </si>
  <si>
    <t>3 Agustus 2021</t>
  </si>
  <si>
    <t>Sekretariat Dewan Perwakilan Rakyat Daerah Kabupeten</t>
  </si>
  <si>
    <t>Jasa Konsultansi Estimasi Nilai Lahan &amp; Bangunan (Kajian Perhitungan Tunjangan Perumahan)</t>
  </si>
  <si>
    <t>027/96.KPA/Um.Pal/040/2021</t>
  </si>
  <si>
    <t>71010121001811</t>
  </si>
  <si>
    <t>19 Agustus 2021</t>
  </si>
  <si>
    <t>23 Agustus 2021</t>
  </si>
  <si>
    <t>24 Agustus 2021</t>
  </si>
  <si>
    <t>Juli 2021</t>
  </si>
  <si>
    <t>Agustus 2021</t>
  </si>
  <si>
    <t>YANG BELUM INVOICE</t>
  </si>
  <si>
    <t>Jan-21</t>
  </si>
  <si>
    <t>Sekretariat Dewan Perwakilan Rakyat Daerah Kabupaten</t>
  </si>
  <si>
    <t>Pelindo III</t>
  </si>
  <si>
    <t>71010121001812</t>
  </si>
  <si>
    <t>71010121001813</t>
  </si>
  <si>
    <t>juni-21</t>
  </si>
  <si>
    <t>juli-21</t>
  </si>
  <si>
    <t>71010121001893</t>
  </si>
  <si>
    <t>71010121001932</t>
  </si>
  <si>
    <t>Dinas Perindustrian dan Perdagangan Kabupaten Lamongan</t>
  </si>
  <si>
    <t>Jasa Pembaharuan Sistem Informasi Industri (Pendataan Industri Kecil &amp; Menengah Berbasis GIS) Kab Lamongan Th 2021</t>
  </si>
  <si>
    <t>027/05.PMI.03/PPK/413.123/2021</t>
  </si>
  <si>
    <t>30 Agustus 2021</t>
  </si>
  <si>
    <t>Jasa Penyusunan Prosedur Penerapan TKDN pada PT Pelabuhan Indonesia III</t>
  </si>
  <si>
    <t>6 September 2021</t>
  </si>
  <si>
    <t>2 September 2021</t>
  </si>
  <si>
    <t>Jasa Konsultansi Estimasi Nilai Lahan &amp; Bangunan (Kajian Perhitungan Tunjangan Perumahan) Tulungagung</t>
  </si>
  <si>
    <t>Jasa Konsultansi Penyusunan Indeks Kota Layak Huni Tahun 2021 (Kota Kediri)</t>
  </si>
  <si>
    <t>PT. Siloam International Hospitals Tbk</t>
  </si>
  <si>
    <t>4920/SBA-IX/IG-LSI/2021</t>
  </si>
  <si>
    <t>02 September 2021</t>
  </si>
  <si>
    <t>71010121001750</t>
  </si>
  <si>
    <t>Badan Pelayanan Pajak Daerah Kabupaten Sidoarjo</t>
  </si>
  <si>
    <t>Jasa Konsultansi Pajak reklame</t>
  </si>
  <si>
    <t>270/2.7.9.02/438.6.3/2021</t>
  </si>
  <si>
    <t>07 September 2021</t>
  </si>
  <si>
    <t>13 September 2021</t>
  </si>
  <si>
    <t>71010121002065</t>
  </si>
  <si>
    <t>PIK.IWO.21.00209</t>
  </si>
  <si>
    <t>31 Juli 2021</t>
  </si>
  <si>
    <t>16 September 2021</t>
  </si>
  <si>
    <t>710121000183</t>
  </si>
  <si>
    <t>710121000172</t>
  </si>
  <si>
    <t>Survey Garam</t>
  </si>
  <si>
    <t>PIK.IWO.21.00227</t>
  </si>
  <si>
    <t>31 Agustus 2021</t>
  </si>
  <si>
    <t>710121000190</t>
  </si>
  <si>
    <t>SBU PIK (012)</t>
  </si>
  <si>
    <t>SBU PIK (011)</t>
  </si>
  <si>
    <t>PIK.IWO.21.00236</t>
  </si>
  <si>
    <t>15 September 2021</t>
  </si>
  <si>
    <t>012</t>
  </si>
  <si>
    <t>Pabrik Kertas Indonesia</t>
  </si>
  <si>
    <t>Direktorat Barang Kebutuhan</t>
  </si>
  <si>
    <t>CV Benang Merah</t>
  </si>
  <si>
    <t>5184/SBA/IG-LSI/IX/2021</t>
  </si>
  <si>
    <t>close (16 Sept)</t>
  </si>
  <si>
    <t>71010121002089</t>
  </si>
  <si>
    <t>71010121002090</t>
  </si>
  <si>
    <t>71010121002128</t>
  </si>
  <si>
    <t>71010121002129</t>
  </si>
  <si>
    <t>22 September 2021</t>
  </si>
  <si>
    <t>close (29 Sept)</t>
  </si>
  <si>
    <t>Emjebe Pharma</t>
  </si>
  <si>
    <t>24 September 2021</t>
  </si>
  <si>
    <t>PIK.IWO.21.00245</t>
  </si>
  <si>
    <t>Susanti Megah</t>
  </si>
  <si>
    <t>PIK.IWO.21.00246</t>
  </si>
  <si>
    <t>PIK.IWO.21.00248</t>
  </si>
  <si>
    <t>1 Oktober 2021</t>
  </si>
  <si>
    <t>Sumatraco Langgeng Makmur</t>
  </si>
  <si>
    <t>PT Interbat</t>
  </si>
  <si>
    <t>7 Oktober 2021</t>
  </si>
  <si>
    <t>PIK.IWO.21.00255</t>
  </si>
  <si>
    <t>71010121002298</t>
  </si>
  <si>
    <t>Dinas Kebudayaan dan Pariwisata Provinsi Jawa Timur</t>
  </si>
  <si>
    <t>Survey Perhitungan PDRB Pariwisata Jawa Timur Th 2021</t>
  </si>
  <si>
    <t>027/23655/118.1.11/2021</t>
  </si>
  <si>
    <t>23 September 2021</t>
  </si>
  <si>
    <t>71010121002322</t>
  </si>
  <si>
    <t>PT Berkat Anugerah Raya</t>
  </si>
  <si>
    <t>53318/SBA/IG-LSI/IX/2021</t>
  </si>
  <si>
    <t>30 September 2021</t>
  </si>
  <si>
    <t>71010121002321</t>
  </si>
  <si>
    <t>8 Oktober 2021</t>
  </si>
  <si>
    <t>30/PPK.PT/PSPAM/APBN/XI/2017</t>
  </si>
  <si>
    <t>Rakor</t>
  </si>
  <si>
    <t>71010121002217</t>
  </si>
  <si>
    <t>71010121002196</t>
  </si>
  <si>
    <t>PT Beton Citra Abadi</t>
  </si>
  <si>
    <t>5182/SBA/IG-LSI/IX/2022</t>
  </si>
  <si>
    <t>71010121002197</t>
  </si>
  <si>
    <t>26 September 2021</t>
  </si>
  <si>
    <t>710121000206</t>
  </si>
  <si>
    <t>close (11 Okt)</t>
  </si>
  <si>
    <t>71010121002333</t>
  </si>
  <si>
    <t>Sekretariat Dewan Perwakilan Rakyat Daerah Kabupaten Pacitan</t>
  </si>
  <si>
    <t>Jasa Konsultansi Tunjangan Perumahan dan Tunjangan Transportasi Pimpinan dan Anggota DPRD Kabupaten Pacitan Th Anggaran 2021</t>
  </si>
  <si>
    <t>Batal karena ada perubahan nama Pelanggan</t>
  </si>
  <si>
    <t>71010121002334</t>
  </si>
  <si>
    <t>revisi reisa</t>
  </si>
  <si>
    <t>Oktober 2021</t>
  </si>
  <si>
    <t>TKDN, SWASTA, BUMN YANG SUDAH TERBIT INVOICE</t>
  </si>
  <si>
    <t>DINAS YANG SUDAH TERBIT INVOICE</t>
  </si>
  <si>
    <t>PUPR YANG SUDAH TERBIT INVOICE</t>
  </si>
  <si>
    <t>04/KPA/Set.DPRD/X/2021</t>
  </si>
  <si>
    <t>11 Oktober 2021</t>
  </si>
  <si>
    <t>juni belum invoice</t>
  </si>
  <si>
    <t>PT Prima Anugerah Santoso</t>
  </si>
  <si>
    <t>Bernofarm</t>
  </si>
  <si>
    <t>PIK.IWO.21.00259</t>
  </si>
  <si>
    <t>12 Oktober 2021</t>
  </si>
  <si>
    <t>Unichemcandi Indonesia</t>
  </si>
  <si>
    <t>PIK.IWO.21.00260</t>
  </si>
  <si>
    <t>close (19 Okt)</t>
  </si>
  <si>
    <t>PT Pelabuhan Indonesia</t>
  </si>
  <si>
    <t>71010121002320</t>
  </si>
  <si>
    <t>71010121002227</t>
  </si>
  <si>
    <t>agst-21</t>
  </si>
  <si>
    <t>sept-21</t>
  </si>
  <si>
    <t>710121000</t>
  </si>
  <si>
    <t>close (2 nov)</t>
  </si>
  <si>
    <t>IWO ke-6</t>
  </si>
  <si>
    <t>PIK.IWO.21.002</t>
  </si>
  <si>
    <t>71010121002531</t>
  </si>
  <si>
    <t>Dinas Lingkungan Hidup Kabupaten Banyuwangi</t>
  </si>
  <si>
    <t>In House Training</t>
  </si>
  <si>
    <t>6143/SBA-XI/IG-LSI/2021</t>
  </si>
  <si>
    <t>01 November 2021</t>
  </si>
  <si>
    <t>71010121002453</t>
  </si>
  <si>
    <t>71010121002454</t>
  </si>
  <si>
    <t>November 2021</t>
  </si>
  <si>
    <t>71010121002606</t>
  </si>
  <si>
    <t>6181/SBA/IG-LSI/XI/2021</t>
  </si>
  <si>
    <t>2 November 2021</t>
  </si>
  <si>
    <t>Adi Setia Utama Jaya</t>
  </si>
  <si>
    <t>6182/SBA/IG-LSI/XI/2021</t>
  </si>
  <si>
    <t>71010121002616</t>
  </si>
  <si>
    <t>71010121002617</t>
  </si>
  <si>
    <t>Sekretariat Dewan Perwakilan Rakyat Daerah Kabupaten Tuban</t>
  </si>
  <si>
    <t>Jasa Konsultansi Penelitian Pekerjaan Kajian Perhitungan Besaran Tunjangan Rumdis bagi pimpinan &amp; Anggota DPRD Kab Tuban</t>
  </si>
  <si>
    <t>602.1/04.10735415/PPK/414.050/2021</t>
  </si>
  <si>
    <t>10 November 2021</t>
  </si>
  <si>
    <t>71010121002634</t>
  </si>
  <si>
    <t>total iwo</t>
  </si>
  <si>
    <t>71010121002653</t>
  </si>
  <si>
    <t>Badan Perencanaan Pembangunan Daerah Kabupaten Lamongan</t>
  </si>
  <si>
    <t>Jasa Konsultansi Kajian Perhitungan TPP Khusus bagi ASN di Lingkungan Bagian Perencanaan Bappeda Kabupaten Lamongan</t>
  </si>
  <si>
    <t>050/1010/413.402/2021</t>
  </si>
  <si>
    <t>9 November 2021</t>
  </si>
  <si>
    <t xml:space="preserve">Jasa Konsultansi Kajian Perhitungan TPP Khusus </t>
  </si>
  <si>
    <t>050/1010/413.204/2021</t>
  </si>
  <si>
    <t>Belanja Jasa Konsultansi Penelitian Pekerjaan Kajian Perhitungan Besaran Tunjangan Rumah Dinas Bagi Pimpinan dan Anggota DPRD Kabupaten Tuban</t>
  </si>
  <si>
    <t>15 Desember 2021</t>
  </si>
  <si>
    <t>15 November 2021</t>
  </si>
  <si>
    <t>PT. Warnatama Cemerlang</t>
  </si>
  <si>
    <t>CV. Adi Setia Utama Jaya</t>
  </si>
  <si>
    <t>END 15 Desember 2021</t>
  </si>
  <si>
    <t>END 9 Desember 2021</t>
  </si>
  <si>
    <t>END 7 Desember 2021</t>
  </si>
  <si>
    <t>In House Training Sistem Manajemen Mutu Tahun Anggaran 2021</t>
  </si>
  <si>
    <t>6142/SBA-XI/IG-LSI/2021</t>
  </si>
  <si>
    <t>8 November 2021</t>
  </si>
  <si>
    <t>71010121002659</t>
  </si>
  <si>
    <t>Dinas Penanaman Modal dan Pelayanan Terpadu Satu Pintu</t>
  </si>
  <si>
    <t xml:space="preserve">Jasa Survey Kepuasan Masyarakat </t>
  </si>
  <si>
    <t>0127/137/PPK/426.116/2021</t>
  </si>
  <si>
    <t>16 November 2021</t>
  </si>
  <si>
    <t>71010121002452</t>
  </si>
  <si>
    <t>Inspektorat Kabupaten Lamongan</t>
  </si>
  <si>
    <t>Kajian Perhitungan TPP Khusus Bagi ASN di Lingkugan Inspektorat Kabupaten Lamongan</t>
  </si>
  <si>
    <t>027/50/SPK/X/413.201/2021</t>
  </si>
  <si>
    <t>13 Oktober 2021</t>
  </si>
  <si>
    <t>Rejoso Manis Rejo</t>
  </si>
  <si>
    <t>710121000245</t>
  </si>
  <si>
    <t>Survey Gula</t>
  </si>
  <si>
    <t>PIK.IWO.21.00326</t>
  </si>
  <si>
    <t>Kebun Tebu Mas</t>
  </si>
  <si>
    <t>PIK.IWO.21.00327</t>
  </si>
  <si>
    <t>710121000246</t>
  </si>
  <si>
    <t>710121000247</t>
  </si>
  <si>
    <t>Kebon Agung</t>
  </si>
  <si>
    <t>PIK.IWO.21.00328</t>
  </si>
  <si>
    <t>SBA.INT.21.000023</t>
  </si>
  <si>
    <t>71010121000323</t>
  </si>
  <si>
    <t>110121000013</t>
  </si>
  <si>
    <t>PT Tentrem Sejahtera</t>
  </si>
  <si>
    <t>SBA.INT 21.00024</t>
  </si>
  <si>
    <t>110121000014</t>
  </si>
  <si>
    <t>CV. Kharisma Sejahtera</t>
  </si>
  <si>
    <t>SBA.INT.21.00022</t>
  </si>
  <si>
    <t>110121000012</t>
  </si>
  <si>
    <t>PT Meditronik Hosilab Indonesia</t>
  </si>
  <si>
    <t>18 Agustus 2020</t>
  </si>
  <si>
    <t>TOTAL SWASTA/BUMN, DINAS DAN PUPR</t>
  </si>
  <si>
    <t>CLOSE</t>
  </si>
  <si>
    <t>71010121002672</t>
  </si>
  <si>
    <t>Sekeretariat Dewan Perwakilan Rakyat Kabupaten Pamekasan</t>
  </si>
  <si>
    <t>Jasa Appraisal</t>
  </si>
  <si>
    <t>027/4567453.3/spk/432.100/2021</t>
  </si>
  <si>
    <t>20 November 2021</t>
  </si>
  <si>
    <t>END 14 Desember 2021</t>
  </si>
  <si>
    <t>2 Desember 2021</t>
  </si>
  <si>
    <t>1 Desember 2021</t>
  </si>
  <si>
    <t>17 November 2021</t>
  </si>
  <si>
    <t>23 November 2021</t>
  </si>
  <si>
    <t>71010121002708</t>
  </si>
  <si>
    <t>PT. Sindotech Utama</t>
  </si>
  <si>
    <t>6578/SBA/IG-LSI/XI/2021</t>
  </si>
  <si>
    <t>71010121002709</t>
  </si>
  <si>
    <t xml:space="preserve">PT Sindotech Utama </t>
  </si>
  <si>
    <t>71010121002676</t>
  </si>
  <si>
    <t>Graha Danapati</t>
  </si>
  <si>
    <t>6291/SBA/IG-LSI/XI/2021</t>
  </si>
  <si>
    <t>71010121002677</t>
  </si>
  <si>
    <t>71010121002780</t>
  </si>
  <si>
    <t>Berkat Ganda Sentosa</t>
  </si>
  <si>
    <t>6767/SBA/IG-LSI/XI/2021</t>
  </si>
  <si>
    <t>22 November 2021</t>
  </si>
  <si>
    <t>3 November 2021</t>
  </si>
  <si>
    <t>71010121002781</t>
  </si>
  <si>
    <t>71010121002800</t>
  </si>
  <si>
    <t>Dinas Perhubungan Kota Surabaya</t>
  </si>
  <si>
    <t>Penyediaan Angkutan Umum untuk Jasa Angkutan Orang dan/ atau Barang antar kota dalam 1 Daerah Kabupaten/Kota Besar</t>
  </si>
  <si>
    <t>027/2096/ANG/436.7.14/2021</t>
  </si>
  <si>
    <t>TKDN, BUMN, Swasta</t>
  </si>
  <si>
    <t>Dinas</t>
  </si>
  <si>
    <t>Total yang sudah ter invoice</t>
  </si>
  <si>
    <t>yang belum ter invoice</t>
  </si>
  <si>
    <t>close (3 Des)</t>
  </si>
  <si>
    <t>Close (24 Nov)</t>
  </si>
  <si>
    <t>7 Desember 2021</t>
  </si>
  <si>
    <t>71010121002932</t>
  </si>
  <si>
    <t>PT Barindo Anggun Industri</t>
  </si>
  <si>
    <t>71010121002907</t>
  </si>
  <si>
    <t>PT Muntjul Diamond</t>
  </si>
  <si>
    <t>STATUS PROJECT LSI DESEMBER 2021</t>
  </si>
  <si>
    <t>8 Desember 2021</t>
  </si>
  <si>
    <t>13 Desember 2021</t>
  </si>
  <si>
    <t>6749/SBA-XI/IG-PIK&amp;LSI/2021</t>
  </si>
  <si>
    <t xml:space="preserve"> 8 November 2021</t>
  </si>
  <si>
    <t>6964/SBA-XI/IG-PIK&amp;LSI/2021</t>
  </si>
  <si>
    <t>14 Desember 2021</t>
  </si>
  <si>
    <t>INVOICE YANG AKAN DITAGIHKAN DI 2022</t>
  </si>
  <si>
    <t xml:space="preserve">   </t>
  </si>
  <si>
    <t>71010121002769</t>
  </si>
  <si>
    <t>71010121002770</t>
  </si>
  <si>
    <t>71010121002771</t>
  </si>
  <si>
    <t>BATAL</t>
  </si>
  <si>
    <t>71010121002949</t>
  </si>
  <si>
    <t>TOTAL TKDN DAN DINAS</t>
  </si>
  <si>
    <t>PIK</t>
  </si>
  <si>
    <t>PT Wonosari Jaya</t>
  </si>
  <si>
    <t>71010121002967</t>
  </si>
  <si>
    <t>6962/SBA/IG-LSI/XII/2021</t>
  </si>
  <si>
    <t>Adi Setia</t>
  </si>
  <si>
    <t>november 2021</t>
  </si>
  <si>
    <t>Alfa Fiber I+C5:C44ndonesia</t>
  </si>
  <si>
    <t>Inspektorat Kabupaten Tuban</t>
  </si>
  <si>
    <t>Kajian Perhitungan Tambahan Penghasilan Pegawai di Lingkungan Inspektorat Kabupaten Tuban</t>
  </si>
  <si>
    <t>027/03/SPK/XI/414.060/2021</t>
  </si>
  <si>
    <t>71010121002991</t>
  </si>
  <si>
    <t>+ RAKOR</t>
  </si>
  <si>
    <t>ORDER BATAL</t>
  </si>
  <si>
    <t>PT Sindotech Utama</t>
  </si>
  <si>
    <t>Wonosari Jaya</t>
  </si>
  <si>
    <t>71010121003034</t>
  </si>
  <si>
    <t>CV Berkat Anugerah</t>
  </si>
  <si>
    <t>5318/SBA-IX/IG-LSI/2021</t>
  </si>
  <si>
    <t>20 September 2021</t>
  </si>
  <si>
    <t>Pelabuhan Indonesia (Persero)</t>
  </si>
  <si>
    <t>termin I</t>
  </si>
  <si>
    <t>termin II</t>
  </si>
  <si>
    <t>Desember 2021</t>
  </si>
  <si>
    <t>termin III</t>
  </si>
  <si>
    <t>602.1/04.10735415/PPK/414.050/ 2021</t>
  </si>
  <si>
    <t>Jasa Survey Kepuasan Masyarakat (Probolinggo)</t>
  </si>
  <si>
    <t xml:space="preserve">Sekeretariat Dewan Perwakilan Rakyat Kabupaten </t>
  </si>
  <si>
    <t>Jasa Appraisal (Pamekasan)</t>
  </si>
  <si>
    <t>Survey Pendataan Pengemudi dan Pemilik Angkot di kota Surabaya</t>
  </si>
  <si>
    <t>Kajian Perhitungan Tambahan Penghasilan Pegawai di Lingkungan Inspetorat Kab Tuban</t>
  </si>
  <si>
    <t>71010121003038</t>
  </si>
  <si>
    <t>Sekretariat Dewan Perwakilan Rakyat Daerah Kabupaten Bojonegoro</t>
  </si>
  <si>
    <t>Jasa Konsultasi Kajian Penelitian Tunjangan Perumahan</t>
  </si>
  <si>
    <t>2671</t>
  </si>
  <si>
    <t>17 Desember 2021</t>
  </si>
  <si>
    <t>26 November 2021</t>
  </si>
  <si>
    <t>Sept-21 - Okt-21 dan Rakor</t>
  </si>
  <si>
    <t>Nov-21</t>
  </si>
  <si>
    <t>Workshop</t>
  </si>
  <si>
    <t>Des-21</t>
  </si>
  <si>
    <t>TAHUN 2022</t>
  </si>
  <si>
    <t>ORDER CANCEL</t>
  </si>
  <si>
    <t>batal karena ada perubahan nama pelanggan</t>
  </si>
  <si>
    <t>batal (inv jadi 1 dg sept-okt)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</si>
</sst>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_-;\-* #,##0_-;_-* &quot;-&quot;_-;_-@_-"/>
    <numFmt numFmtId="166" formatCode="_(* #,##0_);_(* \(#,##0\);_(* &quot;-&quot;??_);_(@_)"/>
    <numFmt numFmtId="167" formatCode="_(&quot;Rp&quot;* #,##0_);_(&quot;Rp&quot;* \(#,##0\);_(&quot;Rp&quot;* &quot;-&quot;_);_(@_)"/>
    <numFmt numFmtId="168" formatCode="_(&quot;Rp&quot;* #.##0_);_(&quot;Rp&quot;* \(#.##0\);_(&quot;Rp&quot;* &quot;-&quot;_);_(@_)"/>
  </numFmts>
  <fonts count="81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ahom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68" fillId="0" borderId="0" applyFont="0" applyFill="0" applyBorder="0" applyAlignment="0" applyProtection="0">
      <alignment vertical="center"/>
    </xf>
    <xf numFmtId="0" fontId="68" fillId="0" borderId="0"/>
    <xf numFmtId="165" fontId="73" fillId="0" borderId="0" applyFont="0" applyFill="0" applyBorder="0" applyAlignment="0" applyProtection="0"/>
    <xf numFmtId="0" fontId="27" fillId="0" borderId="0"/>
  </cellStyleXfs>
  <cellXfs count="630">
    <xf numFmtId="0" fontId="0" fillId="0" borderId="0" xfId="0"/>
    <xf numFmtId="0" fontId="65" fillId="0" borderId="0" xfId="2" applyFont="1" applyAlignment="1"/>
    <xf numFmtId="0" fontId="66" fillId="0" borderId="0" xfId="2" applyFont="1" applyAlignment="1"/>
    <xf numFmtId="0" fontId="67" fillId="2" borderId="1" xfId="2" applyFont="1" applyFill="1" applyBorder="1" applyAlignment="1">
      <alignment horizontal="center" vertical="center"/>
    </xf>
    <xf numFmtId="0" fontId="67" fillId="2" borderId="1" xfId="2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vertical="center" wrapText="1"/>
    </xf>
    <xf numFmtId="0" fontId="68" fillId="0" borderId="1" xfId="0" applyFont="1" applyBorder="1" applyAlignment="1">
      <alignment vertical="center" wrapText="1"/>
    </xf>
    <xf numFmtId="166" fontId="68" fillId="0" borderId="1" xfId="1" applyNumberFormat="1" applyFont="1" applyFill="1" applyBorder="1" applyAlignment="1">
      <alignment horizontal="left" vertical="center"/>
    </xf>
    <xf numFmtId="0" fontId="68" fillId="0" borderId="1" xfId="0" applyNumberFormat="1" applyFont="1" applyFill="1" applyBorder="1" applyAlignment="1">
      <alignment horizontal="center" vertical="center"/>
    </xf>
    <xf numFmtId="0" fontId="68" fillId="2" borderId="1" xfId="2" applyFont="1" applyFill="1" applyBorder="1" applyAlignment="1">
      <alignment horizontal="center" vertical="center"/>
    </xf>
    <xf numFmtId="167" fontId="68" fillId="0" borderId="1" xfId="0" applyNumberFormat="1" applyFont="1" applyFill="1" applyBorder="1" applyAlignment="1">
      <alignment vertical="center"/>
    </xf>
    <xf numFmtId="3" fontId="68" fillId="0" borderId="1" xfId="0" applyNumberFormat="1" applyFont="1" applyFill="1" applyBorder="1" applyAlignment="1">
      <alignment horizontal="left" vertical="center"/>
    </xf>
    <xf numFmtId="167" fontId="68" fillId="0" borderId="1" xfId="0" applyNumberFormat="1" applyFont="1" applyFill="1" applyBorder="1" applyAlignment="1">
      <alignment horizontal="center" vertical="center"/>
    </xf>
    <xf numFmtId="0" fontId="68" fillId="2" borderId="1" xfId="0" applyFont="1" applyFill="1" applyBorder="1" applyAlignment="1">
      <alignment vertical="center" wrapText="1"/>
    </xf>
    <xf numFmtId="167" fontId="68" fillId="0" borderId="1" xfId="0" applyNumberFormat="1" applyFont="1" applyFill="1" applyBorder="1" applyAlignment="1">
      <alignment horizontal="left" vertical="center"/>
    </xf>
    <xf numFmtId="0" fontId="0" fillId="0" borderId="4" xfId="0" applyBorder="1" applyAlignment="1"/>
    <xf numFmtId="167" fontId="68" fillId="2" borderId="1" xfId="0" applyNumberFormat="1" applyFont="1" applyFill="1" applyBorder="1" applyAlignment="1">
      <alignment vertical="center"/>
    </xf>
    <xf numFmtId="41" fontId="68" fillId="0" borderId="1" xfId="2" applyNumberFormat="1" applyFont="1" applyFill="1" applyBorder="1" applyAlignment="1">
      <alignment horizontal="left" vertical="center" wrapText="1"/>
    </xf>
    <xf numFmtId="41" fontId="68" fillId="0" borderId="1" xfId="2" applyNumberFormat="1" applyFont="1" applyBorder="1" applyAlignment="1">
      <alignment horizontal="left" vertical="center" wrapText="1"/>
    </xf>
    <xf numFmtId="0" fontId="69" fillId="0" borderId="0" xfId="0" applyFont="1"/>
    <xf numFmtId="0" fontId="69" fillId="0" borderId="0" xfId="0" applyFont="1" applyAlignment="1">
      <alignment horizontal="center"/>
    </xf>
    <xf numFmtId="166" fontId="69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 applyAlignment="1"/>
    <xf numFmtId="0" fontId="68" fillId="0" borderId="0" xfId="0" applyFont="1"/>
    <xf numFmtId="0" fontId="67" fillId="2" borderId="1" xfId="2" applyFont="1" applyFill="1" applyBorder="1" applyAlignment="1">
      <alignment horizontal="left" vertical="center"/>
    </xf>
    <xf numFmtId="0" fontId="68" fillId="2" borderId="1" xfId="2" applyFont="1" applyFill="1" applyBorder="1" applyAlignment="1">
      <alignment horizontal="left" vertical="center"/>
    </xf>
    <xf numFmtId="0" fontId="68" fillId="0" borderId="2" xfId="0" applyFont="1" applyBorder="1" applyAlignment="1">
      <alignment vertical="center"/>
    </xf>
    <xf numFmtId="166" fontId="0" fillId="0" borderId="0" xfId="1" applyNumberFormat="1" applyFont="1" applyAlignment="1">
      <alignment vertical="center"/>
    </xf>
    <xf numFmtId="167" fontId="68" fillId="0" borderId="1" xfId="0" applyNumberFormat="1" applyFont="1" applyBorder="1" applyAlignment="1">
      <alignment vertical="center"/>
    </xf>
    <xf numFmtId="0" fontId="68" fillId="0" borderId="1" xfId="0" applyNumberFormat="1" applyFont="1" applyFill="1" applyBorder="1" applyAlignment="1">
      <alignment horizontal="left" vertical="center"/>
    </xf>
    <xf numFmtId="0" fontId="68" fillId="3" borderId="1" xfId="0" applyFont="1" applyFill="1" applyBorder="1" applyAlignment="1">
      <alignment vertical="center" wrapText="1"/>
    </xf>
    <xf numFmtId="0" fontId="68" fillId="0" borderId="1" xfId="0" applyFont="1" applyBorder="1" applyAlignment="1">
      <alignment horizontal="center" vertical="center"/>
    </xf>
    <xf numFmtId="167" fontId="68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68" fillId="4" borderId="1" xfId="0" applyFont="1" applyFill="1" applyBorder="1" applyAlignment="1">
      <alignment horizontal="center" vertical="center"/>
    </xf>
    <xf numFmtId="0" fontId="68" fillId="4" borderId="1" xfId="0" applyFont="1" applyFill="1" applyBorder="1" applyAlignment="1">
      <alignment vertical="center" wrapText="1"/>
    </xf>
    <xf numFmtId="0" fontId="67" fillId="4" borderId="1" xfId="0" applyFont="1" applyFill="1" applyBorder="1" applyAlignment="1">
      <alignment vertical="center" wrapText="1"/>
    </xf>
    <xf numFmtId="167" fontId="67" fillId="4" borderId="1" xfId="0" applyNumberFormat="1" applyFont="1" applyFill="1" applyBorder="1" applyAlignment="1">
      <alignment vertical="center"/>
    </xf>
    <xf numFmtId="0" fontId="68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67" fontId="67" fillId="0" borderId="0" xfId="0" applyNumberFormat="1" applyFont="1" applyAlignment="1">
      <alignment vertical="center"/>
    </xf>
    <xf numFmtId="167" fontId="68" fillId="0" borderId="0" xfId="0" applyNumberFormat="1" applyFont="1" applyAlignment="1">
      <alignment vertical="center"/>
    </xf>
    <xf numFmtId="0" fontId="67" fillId="0" borderId="1" xfId="2" applyFont="1" applyBorder="1" applyAlignment="1">
      <alignment horizontal="center" vertical="center"/>
    </xf>
    <xf numFmtId="167" fontId="68" fillId="0" borderId="1" xfId="0" applyNumberFormat="1" applyFont="1" applyBorder="1" applyAlignment="1">
      <alignment horizontal="center" vertical="center"/>
    </xf>
    <xf numFmtId="0" fontId="68" fillId="5" borderId="1" xfId="0" applyFont="1" applyFill="1" applyBorder="1" applyAlignment="1">
      <alignment vertical="center" wrapText="1"/>
    </xf>
    <xf numFmtId="167" fontId="68" fillId="5" borderId="1" xfId="0" applyNumberFormat="1" applyFont="1" applyFill="1" applyBorder="1" applyAlignment="1">
      <alignment vertical="center"/>
    </xf>
    <xf numFmtId="41" fontId="67" fillId="0" borderId="0" xfId="0" applyNumberFormat="1" applyFont="1" applyFill="1" applyBorder="1" applyAlignment="1">
      <alignment vertical="center"/>
    </xf>
    <xf numFmtId="166" fontId="0" fillId="2" borderId="0" xfId="1" applyNumberFormat="1" applyFont="1" applyFill="1" applyAlignment="1">
      <alignment vertical="center"/>
    </xf>
    <xf numFmtId="166" fontId="0" fillId="2" borderId="1" xfId="1" applyNumberFormat="1" applyFont="1" applyFill="1" applyBorder="1" applyAlignment="1">
      <alignment vertical="center"/>
    </xf>
    <xf numFmtId="41" fontId="68" fillId="0" borderId="0" xfId="0" applyNumberFormat="1" applyFont="1" applyFill="1" applyBorder="1" applyAlignment="1">
      <alignment vertical="center"/>
    </xf>
    <xf numFmtId="167" fontId="70" fillId="2" borderId="1" xfId="0" applyNumberFormat="1" applyFont="1" applyFill="1" applyBorder="1" applyAlignment="1">
      <alignment horizontal="center" vertical="center"/>
    </xf>
    <xf numFmtId="41" fontId="68" fillId="0" borderId="0" xfId="2" applyNumberFormat="1" applyFont="1" applyBorder="1" applyAlignment="1">
      <alignment horizontal="left" vertical="center" wrapText="1"/>
    </xf>
    <xf numFmtId="168" fontId="0" fillId="0" borderId="0" xfId="0" applyNumberFormat="1"/>
    <xf numFmtId="9" fontId="68" fillId="0" borderId="0" xfId="2" applyNumberFormat="1" applyFont="1" applyBorder="1" applyAlignment="1">
      <alignment horizontal="left" vertical="center" wrapText="1"/>
    </xf>
    <xf numFmtId="41" fontId="0" fillId="0" borderId="0" xfId="0" applyNumberFormat="1" applyAlignment="1">
      <alignment vertical="center"/>
    </xf>
    <xf numFmtId="41" fontId="0" fillId="0" borderId="0" xfId="0" applyNumberFormat="1"/>
    <xf numFmtId="0" fontId="68" fillId="6" borderId="1" xfId="0" applyFont="1" applyFill="1" applyBorder="1" applyAlignment="1">
      <alignment horizontal="center" vertical="center"/>
    </xf>
    <xf numFmtId="0" fontId="68" fillId="6" borderId="5" xfId="0" applyFont="1" applyFill="1" applyBorder="1" applyAlignment="1">
      <alignment horizontal="center" vertical="center"/>
    </xf>
    <xf numFmtId="167" fontId="67" fillId="6" borderId="1" xfId="0" applyNumberFormat="1" applyFont="1" applyFill="1" applyBorder="1" applyAlignment="1">
      <alignment vertical="center"/>
    </xf>
    <xf numFmtId="167" fontId="68" fillId="6" borderId="1" xfId="0" applyNumberFormat="1" applyFont="1" applyFill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167" fontId="67" fillId="0" borderId="1" xfId="0" applyNumberFormat="1" applyFont="1" applyBorder="1" applyAlignment="1">
      <alignment vertical="center"/>
    </xf>
    <xf numFmtId="0" fontId="68" fillId="0" borderId="0" xfId="0" applyFont="1" applyAlignment="1">
      <alignment horizontal="center" vertical="center" wrapText="1"/>
    </xf>
    <xf numFmtId="0" fontId="71" fillId="0" borderId="0" xfId="2" applyFont="1" applyAlignment="1">
      <alignment horizontal="center" vertical="center"/>
    </xf>
    <xf numFmtId="0" fontId="68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horizontal="center" vertical="center" wrapText="1"/>
    </xf>
    <xf numFmtId="167" fontId="68" fillId="2" borderId="0" xfId="0" applyNumberFormat="1" applyFont="1" applyFill="1" applyAlignment="1">
      <alignment vertical="center"/>
    </xf>
    <xf numFmtId="0" fontId="71" fillId="2" borderId="0" xfId="2" applyFont="1" applyFill="1" applyAlignment="1">
      <alignment horizontal="center" vertical="center"/>
    </xf>
    <xf numFmtId="167" fontId="68" fillId="2" borderId="1" xfId="0" applyNumberFormat="1" applyFont="1" applyFill="1" applyBorder="1" applyAlignment="1">
      <alignment horizontal="center" vertical="center"/>
    </xf>
    <xf numFmtId="0" fontId="68" fillId="0" borderId="5" xfId="0" applyFont="1" applyBorder="1" applyAlignment="1">
      <alignment vertical="center" wrapText="1"/>
    </xf>
    <xf numFmtId="0" fontId="68" fillId="0" borderId="6" xfId="0" applyFont="1" applyBorder="1" applyAlignment="1">
      <alignment vertical="center" wrapText="1"/>
    </xf>
    <xf numFmtId="0" fontId="71" fillId="6" borderId="1" xfId="2" applyFont="1" applyFill="1" applyBorder="1" applyAlignment="1">
      <alignment horizontal="center" vertical="center"/>
    </xf>
    <xf numFmtId="167" fontId="67" fillId="0" borderId="1" xfId="0" applyNumberFormat="1" applyFont="1" applyBorder="1"/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left"/>
    </xf>
    <xf numFmtId="167" fontId="68" fillId="0" borderId="0" xfId="0" applyNumberFormat="1" applyFont="1"/>
    <xf numFmtId="0" fontId="67" fillId="0" borderId="0" xfId="0" applyFont="1"/>
    <xf numFmtId="167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0" fontId="68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0" fontId="68" fillId="0" borderId="0" xfId="0" applyFont="1" applyFill="1" applyAlignment="1">
      <alignment vertical="center" wrapText="1"/>
    </xf>
    <xf numFmtId="0" fontId="68" fillId="0" borderId="0" xfId="0" applyFont="1" applyAlignment="1">
      <alignment vertical="center" wrapText="1"/>
    </xf>
    <xf numFmtId="167" fontId="68" fillId="0" borderId="0" xfId="0" applyNumberFormat="1" applyFont="1" applyFill="1" applyAlignment="1">
      <alignment vertical="center"/>
    </xf>
    <xf numFmtId="166" fontId="68" fillId="0" borderId="0" xfId="1" applyNumberFormat="1" applyFont="1" applyFill="1" applyBorder="1" applyAlignment="1">
      <alignment vertical="center"/>
    </xf>
    <xf numFmtId="166" fontId="68" fillId="0" borderId="0" xfId="1" applyNumberFormat="1" applyFont="1" applyFill="1" applyAlignment="1">
      <alignment vertical="center"/>
    </xf>
    <xf numFmtId="166" fontId="69" fillId="0" borderId="0" xfId="1" applyNumberFormat="1" applyFont="1" applyAlignment="1"/>
    <xf numFmtId="0" fontId="68" fillId="2" borderId="1" xfId="0" quotePrefix="1" applyFont="1" applyFill="1" applyBorder="1" applyAlignment="1">
      <alignment horizontal="center" vertical="center"/>
    </xf>
    <xf numFmtId="3" fontId="68" fillId="0" borderId="1" xfId="0" quotePrefix="1" applyNumberFormat="1" applyFont="1" applyFill="1" applyBorder="1" applyAlignment="1">
      <alignment horizontal="left" vertical="center"/>
    </xf>
    <xf numFmtId="167" fontId="68" fillId="0" borderId="1" xfId="0" quotePrefix="1" applyNumberFormat="1" applyFont="1" applyFill="1" applyBorder="1" applyAlignment="1">
      <alignment horizontal="left" vertical="center"/>
    </xf>
    <xf numFmtId="0" fontId="68" fillId="3" borderId="1" xfId="2" quotePrefix="1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68" fillId="2" borderId="1" xfId="2" quotePrefix="1" applyFont="1" applyFill="1" applyBorder="1" applyAlignment="1">
      <alignment horizontal="center" vertical="center"/>
    </xf>
    <xf numFmtId="167" fontId="68" fillId="2" borderId="1" xfId="0" quotePrefix="1" applyNumberFormat="1" applyFont="1" applyFill="1" applyBorder="1" applyAlignment="1">
      <alignment horizontal="center" vertical="center"/>
    </xf>
    <xf numFmtId="0" fontId="0" fillId="0" borderId="0" xfId="0" quotePrefix="1"/>
    <xf numFmtId="0" fontId="64" fillId="0" borderId="0" xfId="0" quotePrefix="1" applyFont="1"/>
    <xf numFmtId="0" fontId="64" fillId="0" borderId="0" xfId="0" applyFont="1"/>
    <xf numFmtId="0" fontId="63" fillId="0" borderId="0" xfId="0" quotePrefix="1" applyFont="1"/>
    <xf numFmtId="9" fontId="68" fillId="0" borderId="1" xfId="2" applyNumberFormat="1" applyFont="1" applyBorder="1" applyAlignment="1">
      <alignment horizontal="left" vertical="center" wrapText="1"/>
    </xf>
    <xf numFmtId="41" fontId="0" fillId="0" borderId="1" xfId="0" applyNumberFormat="1" applyBorder="1" applyAlignment="1">
      <alignment vertical="center"/>
    </xf>
    <xf numFmtId="167" fontId="70" fillId="2" borderId="1" xfId="0" quotePrefix="1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3" fontId="68" fillId="0" borderId="1" xfId="0" quotePrefix="1" applyNumberFormat="1" applyFont="1" applyFill="1" applyBorder="1" applyAlignment="1">
      <alignment horizontal="center" vertical="center"/>
    </xf>
    <xf numFmtId="0" fontId="68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165" fontId="61" fillId="0" borderId="0" xfId="0" applyNumberFormat="1" applyFont="1"/>
    <xf numFmtId="0" fontId="0" fillId="2" borderId="1" xfId="0" applyFill="1" applyBorder="1" applyAlignment="1">
      <alignment vertical="center" wrapText="1"/>
    </xf>
    <xf numFmtId="167" fontId="60" fillId="0" borderId="1" xfId="0" quotePrefix="1" applyNumberFormat="1" applyFont="1" applyFill="1" applyBorder="1" applyAlignment="1">
      <alignment horizontal="left" vertical="center"/>
    </xf>
    <xf numFmtId="167" fontId="59" fillId="0" borderId="1" xfId="0" applyNumberFormat="1" applyFont="1" applyFill="1" applyBorder="1" applyAlignment="1">
      <alignment horizontal="left" vertical="center"/>
    </xf>
    <xf numFmtId="167" fontId="58" fillId="0" borderId="1" xfId="0" quotePrefix="1" applyNumberFormat="1" applyFont="1" applyFill="1" applyBorder="1" applyAlignment="1">
      <alignment horizontal="left" vertical="center"/>
    </xf>
    <xf numFmtId="41" fontId="58" fillId="0" borderId="1" xfId="2" quotePrefix="1" applyNumberFormat="1" applyFont="1" applyFill="1" applyBorder="1" applyAlignment="1">
      <alignment horizontal="left" vertical="center" wrapText="1"/>
    </xf>
    <xf numFmtId="0" fontId="57" fillId="2" borderId="1" xfId="0" quotePrefix="1" applyFont="1" applyFill="1" applyBorder="1" applyAlignment="1">
      <alignment horizontal="center" vertical="center"/>
    </xf>
    <xf numFmtId="167" fontId="57" fillId="0" borderId="1" xfId="0" quotePrefix="1" applyNumberFormat="1" applyFont="1" applyFill="1" applyBorder="1" applyAlignment="1">
      <alignment horizontal="left" vertical="center"/>
    </xf>
    <xf numFmtId="167" fontId="57" fillId="0" borderId="1" xfId="0" applyNumberFormat="1" applyFont="1" applyFill="1" applyBorder="1" applyAlignment="1">
      <alignment vertical="center"/>
    </xf>
    <xf numFmtId="167" fontId="57" fillId="0" borderId="1" xfId="0" quotePrefix="1" applyNumberFormat="1" applyFont="1" applyFill="1" applyBorder="1" applyAlignment="1">
      <alignment vertical="center"/>
    </xf>
    <xf numFmtId="0" fontId="56" fillId="2" borderId="1" xfId="0" quotePrefix="1" applyFont="1" applyFill="1" applyBorder="1" applyAlignment="1">
      <alignment horizontal="center" vertical="center"/>
    </xf>
    <xf numFmtId="167" fontId="56" fillId="0" borderId="1" xfId="0" quotePrefix="1" applyNumberFormat="1" applyFont="1" applyFill="1" applyBorder="1" applyAlignment="1">
      <alignment horizontal="left" vertical="center"/>
    </xf>
    <xf numFmtId="0" fontId="56" fillId="0" borderId="1" xfId="0" applyFont="1" applyBorder="1" applyAlignment="1">
      <alignment vertical="center" wrapText="1"/>
    </xf>
    <xf numFmtId="165" fontId="68" fillId="0" borderId="0" xfId="0" applyNumberFormat="1" applyFont="1"/>
    <xf numFmtId="165" fontId="67" fillId="0" borderId="0" xfId="0" applyNumberFormat="1" applyFont="1"/>
    <xf numFmtId="0" fontId="55" fillId="2" borderId="1" xfId="0" quotePrefix="1" applyFont="1" applyFill="1" applyBorder="1" applyAlignment="1">
      <alignment horizontal="center" vertical="center"/>
    </xf>
    <xf numFmtId="41" fontId="55" fillId="0" borderId="1" xfId="2" quotePrefix="1" applyNumberFormat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quotePrefix="1" applyAlignment="1">
      <alignment horizontal="left" vertical="center"/>
    </xf>
    <xf numFmtId="167" fontId="54" fillId="0" borderId="1" xfId="0" applyNumberFormat="1" applyFont="1" applyFill="1" applyBorder="1" applyAlignment="1">
      <alignment vertical="center"/>
    </xf>
    <xf numFmtId="167" fontId="54" fillId="0" borderId="1" xfId="0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54" fillId="2" borderId="1" xfId="0" quotePrefix="1" applyFont="1" applyFill="1" applyBorder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7" fontId="67" fillId="0" borderId="1" xfId="0" applyNumberFormat="1" applyFont="1" applyFill="1" applyBorder="1" applyAlignment="1">
      <alignment vertical="center"/>
    </xf>
    <xf numFmtId="0" fontId="0" fillId="0" borderId="1" xfId="0" quotePrefix="1" applyBorder="1" applyAlignment="1">
      <alignment horizontal="center"/>
    </xf>
    <xf numFmtId="0" fontId="63" fillId="0" borderId="1" xfId="0" quotePrefix="1" applyFont="1" applyBorder="1" applyAlignment="1">
      <alignment horizontal="center"/>
    </xf>
    <xf numFmtId="0" fontId="64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63" fillId="0" borderId="1" xfId="0" quotePrefix="1" applyFont="1" applyBorder="1"/>
    <xf numFmtId="0" fontId="64" fillId="0" borderId="1" xfId="0" applyFont="1" applyBorder="1"/>
    <xf numFmtId="166" fontId="68" fillId="0" borderId="6" xfId="1" applyNumberFormat="1" applyFont="1" applyFill="1" applyBorder="1" applyAlignment="1">
      <alignment horizontal="left" vertical="center"/>
    </xf>
    <xf numFmtId="0" fontId="5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2" fillId="0" borderId="1" xfId="0" applyFont="1" applyBorder="1" applyAlignment="1">
      <alignment horizontal="center"/>
    </xf>
    <xf numFmtId="41" fontId="53" fillId="0" borderId="1" xfId="2" applyNumberFormat="1" applyFont="1" applyBorder="1" applyAlignment="1">
      <alignment horizontal="left" vertical="center" wrapText="1"/>
    </xf>
    <xf numFmtId="0" fontId="53" fillId="0" borderId="1" xfId="0" applyFont="1" applyBorder="1"/>
    <xf numFmtId="0" fontId="53" fillId="0" borderId="1" xfId="0" quotePrefix="1" applyFont="1" applyFill="1" applyBorder="1" applyAlignment="1">
      <alignment vertical="center" wrapText="1"/>
    </xf>
    <xf numFmtId="0" fontId="53" fillId="0" borderId="1" xfId="0" quotePrefix="1" applyFont="1" applyBorder="1" applyAlignment="1">
      <alignment horizontal="center" vertical="center"/>
    </xf>
    <xf numFmtId="0" fontId="52" fillId="2" borderId="1" xfId="0" quotePrefix="1" applyFont="1" applyFill="1" applyBorder="1" applyAlignment="1">
      <alignment horizontal="center" vertical="center"/>
    </xf>
    <xf numFmtId="167" fontId="5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51" fillId="0" borderId="1" xfId="0" applyFont="1" applyBorder="1" applyAlignment="1">
      <alignment vertical="center" wrapText="1"/>
    </xf>
    <xf numFmtId="167" fontId="51" fillId="0" borderId="1" xfId="0" quotePrefix="1" applyNumberFormat="1" applyFont="1" applyFill="1" applyBorder="1" applyAlignment="1">
      <alignment horizontal="left" vertical="center"/>
    </xf>
    <xf numFmtId="0" fontId="50" fillId="0" borderId="1" xfId="0" applyFont="1" applyBorder="1" applyAlignment="1">
      <alignment vertical="center" wrapText="1"/>
    </xf>
    <xf numFmtId="167" fontId="50" fillId="0" borderId="1" xfId="0" applyNumberFormat="1" applyFont="1" applyFill="1" applyBorder="1" applyAlignment="1">
      <alignment horizontal="left" vertical="center"/>
    </xf>
    <xf numFmtId="0" fontId="50" fillId="2" borderId="1" xfId="0" quotePrefix="1" applyFont="1" applyFill="1" applyBorder="1" applyAlignment="1">
      <alignment horizontal="center" vertical="center"/>
    </xf>
    <xf numFmtId="0" fontId="50" fillId="2" borderId="1" xfId="2" quotePrefix="1" applyFont="1" applyFill="1" applyBorder="1" applyAlignment="1">
      <alignment horizontal="center" vertical="center"/>
    </xf>
    <xf numFmtId="167" fontId="49" fillId="0" borderId="1" xfId="0" applyNumberFormat="1" applyFont="1" applyFill="1" applyBorder="1" applyAlignment="1">
      <alignment horizontal="left" vertical="center"/>
    </xf>
    <xf numFmtId="167" fontId="49" fillId="0" borderId="1" xfId="0" applyNumberFormat="1" applyFont="1" applyFill="1" applyBorder="1" applyAlignment="1">
      <alignment horizontal="center" vertical="center"/>
    </xf>
    <xf numFmtId="0" fontId="48" fillId="2" borderId="1" xfId="2" quotePrefix="1" applyFont="1" applyFill="1" applyBorder="1" applyAlignment="1">
      <alignment horizontal="center" vertical="center"/>
    </xf>
    <xf numFmtId="0" fontId="48" fillId="0" borderId="1" xfId="0" applyFont="1" applyBorder="1" applyAlignment="1">
      <alignment vertical="center" wrapText="1"/>
    </xf>
    <xf numFmtId="167" fontId="48" fillId="0" borderId="1" xfId="0" applyNumberFormat="1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167" fontId="47" fillId="0" borderId="1" xfId="0" applyNumberFormat="1" applyFont="1" applyFill="1" applyBorder="1" applyAlignment="1">
      <alignment horizontal="left" vertical="center"/>
    </xf>
    <xf numFmtId="165" fontId="0" fillId="0" borderId="1" xfId="3" applyFont="1" applyBorder="1" applyAlignment="1">
      <alignment vertical="center"/>
    </xf>
    <xf numFmtId="167" fontId="47" fillId="0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50" fillId="8" borderId="1" xfId="0" applyFont="1" applyFill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2" borderId="1" xfId="2" quotePrefix="1" applyFont="1" applyFill="1" applyBorder="1" applyAlignment="1">
      <alignment horizontal="center" vertical="center"/>
    </xf>
    <xf numFmtId="167" fontId="46" fillId="0" borderId="1" xfId="0" quotePrefix="1" applyNumberFormat="1" applyFont="1" applyFill="1" applyBorder="1" applyAlignment="1">
      <alignment horizontal="left" vertical="center"/>
    </xf>
    <xf numFmtId="167" fontId="68" fillId="4" borderId="1" xfId="0" applyNumberFormat="1" applyFont="1" applyFill="1" applyBorder="1" applyAlignment="1">
      <alignment vertical="center"/>
    </xf>
    <xf numFmtId="0" fontId="45" fillId="0" borderId="1" xfId="0" quotePrefix="1" applyFont="1" applyBorder="1" applyAlignment="1">
      <alignment horizontal="center" vertical="center"/>
    </xf>
    <xf numFmtId="41" fontId="45" fillId="0" borderId="1" xfId="2" applyNumberFormat="1" applyFont="1" applyBorder="1" applyAlignment="1">
      <alignment horizontal="left" vertical="center" wrapText="1"/>
    </xf>
    <xf numFmtId="0" fontId="44" fillId="2" borderId="1" xfId="2" quotePrefix="1" applyFont="1" applyFill="1" applyBorder="1" applyAlignment="1">
      <alignment horizontal="center" vertical="center"/>
    </xf>
    <xf numFmtId="165" fontId="74" fillId="0" borderId="0" xfId="3" applyFont="1"/>
    <xf numFmtId="41" fontId="43" fillId="0" borderId="1" xfId="2" applyNumberFormat="1" applyFont="1" applyBorder="1" applyAlignment="1">
      <alignment horizontal="left" vertical="center" wrapText="1"/>
    </xf>
    <xf numFmtId="167" fontId="42" fillId="0" borderId="1" xfId="0" quotePrefix="1" applyNumberFormat="1" applyFont="1" applyBorder="1" applyAlignment="1">
      <alignment vertical="center"/>
    </xf>
    <xf numFmtId="0" fontId="41" fillId="2" borderId="1" xfId="2" quotePrefix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167" fontId="41" fillId="0" borderId="1" xfId="0" applyNumberFormat="1" applyFont="1" applyFill="1" applyBorder="1" applyAlignment="1">
      <alignment horizontal="left" vertical="center"/>
    </xf>
    <xf numFmtId="0" fontId="75" fillId="0" borderId="0" xfId="0" applyFont="1"/>
    <xf numFmtId="0" fontId="76" fillId="0" borderId="0" xfId="0" applyFont="1"/>
    <xf numFmtId="0" fontId="0" fillId="0" borderId="0" xfId="0" applyAlignment="1">
      <alignment horizontal="left"/>
    </xf>
    <xf numFmtId="164" fontId="76" fillId="0" borderId="0" xfId="2" applyNumberFormat="1" applyFont="1" applyAlignment="1">
      <alignment horizontal="left" wrapText="1"/>
    </xf>
    <xf numFmtId="0" fontId="75" fillId="0" borderId="1" xfId="0" applyFont="1" applyBorder="1" applyAlignment="1">
      <alignment horizontal="center"/>
    </xf>
    <xf numFmtId="0" fontId="76" fillId="0" borderId="1" xfId="0" quotePrefix="1" applyFont="1" applyBorder="1" applyAlignment="1">
      <alignment horizontal="center"/>
    </xf>
    <xf numFmtId="165" fontId="0" fillId="0" borderId="1" xfId="0" applyNumberFormat="1" applyBorder="1"/>
    <xf numFmtId="0" fontId="75" fillId="0" borderId="1" xfId="0" applyFont="1" applyBorder="1"/>
    <xf numFmtId="165" fontId="75" fillId="0" borderId="1" xfId="0" applyNumberFormat="1" applyFont="1" applyBorder="1"/>
    <xf numFmtId="0" fontId="40" fillId="0" borderId="1" xfId="0" quotePrefix="1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39" fillId="0" borderId="1" xfId="0" quotePrefix="1" applyFont="1" applyBorder="1" applyAlignment="1">
      <alignment horizontal="center" vertical="center"/>
    </xf>
    <xf numFmtId="0" fontId="39" fillId="2" borderId="1" xfId="2" quotePrefix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167" fontId="39" fillId="0" borderId="1" xfId="0" applyNumberFormat="1" applyFont="1" applyFill="1" applyBorder="1" applyAlignment="1">
      <alignment horizontal="left" vertical="center"/>
    </xf>
    <xf numFmtId="167" fontId="39" fillId="0" borderId="1" xfId="0" applyNumberFormat="1" applyFont="1" applyBorder="1" applyAlignment="1">
      <alignment vertical="center"/>
    </xf>
    <xf numFmtId="0" fontId="38" fillId="2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167" fontId="38" fillId="0" borderId="1" xfId="0" applyNumberFormat="1" applyFont="1" applyFill="1" applyBorder="1" applyAlignment="1">
      <alignment horizontal="left" vertical="center"/>
    </xf>
    <xf numFmtId="165" fontId="68" fillId="0" borderId="1" xfId="0" applyNumberFormat="1" applyFont="1" applyFill="1" applyBorder="1" applyAlignment="1">
      <alignment vertical="center"/>
    </xf>
    <xf numFmtId="0" fontId="37" fillId="2" borderId="1" xfId="2" quotePrefix="1" applyFont="1" applyFill="1" applyBorder="1" applyAlignment="1">
      <alignment horizontal="center" vertical="center"/>
    </xf>
    <xf numFmtId="167" fontId="70" fillId="2" borderId="1" xfId="0" quotePrefix="1" applyNumberFormat="1" applyFont="1" applyFill="1" applyBorder="1" applyAlignment="1">
      <alignment horizontal="left" vertical="center"/>
    </xf>
    <xf numFmtId="166" fontId="0" fillId="0" borderId="1" xfId="1" applyNumberFormat="1" applyFont="1" applyBorder="1" applyAlignment="1">
      <alignment horizontal="left" vertical="center"/>
    </xf>
    <xf numFmtId="3" fontId="36" fillId="0" borderId="1" xfId="0" applyNumberFormat="1" applyFont="1" applyFill="1" applyBorder="1" applyAlignment="1">
      <alignment horizontal="center" vertical="center"/>
    </xf>
    <xf numFmtId="167" fontId="36" fillId="0" borderId="1" xfId="0" applyNumberFormat="1" applyFont="1" applyBorder="1" applyAlignment="1">
      <alignment vertical="center"/>
    </xf>
    <xf numFmtId="167" fontId="35" fillId="0" borderId="1" xfId="0" applyNumberFormat="1" applyFont="1" applyFill="1" applyBorder="1" applyAlignment="1">
      <alignment horizontal="left" vertical="center"/>
    </xf>
    <xf numFmtId="167" fontId="35" fillId="0" borderId="1" xfId="0" applyNumberFormat="1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167" fontId="35" fillId="0" borderId="1" xfId="0" quotePrefix="1" applyNumberFormat="1" applyFont="1" applyFill="1" applyBorder="1" applyAlignment="1">
      <alignment vertical="center"/>
    </xf>
    <xf numFmtId="167" fontId="70" fillId="4" borderId="1" xfId="0" applyNumberFormat="1" applyFont="1" applyFill="1" applyBorder="1" applyAlignment="1">
      <alignment horizontal="center" vertical="center"/>
    </xf>
    <xf numFmtId="167" fontId="68" fillId="4" borderId="1" xfId="0" applyNumberFormat="1" applyFont="1" applyFill="1" applyBorder="1" applyAlignment="1">
      <alignment horizontal="center" vertical="center"/>
    </xf>
    <xf numFmtId="41" fontId="68" fillId="4" borderId="1" xfId="2" applyNumberFormat="1" applyFont="1" applyFill="1" applyBorder="1" applyAlignment="1">
      <alignment horizontal="left" vertical="center" wrapText="1"/>
    </xf>
    <xf numFmtId="0" fontId="68" fillId="4" borderId="1" xfId="2" applyFont="1" applyFill="1" applyBorder="1" applyAlignment="1">
      <alignment horizontal="center" vertical="center"/>
    </xf>
    <xf numFmtId="0" fontId="37" fillId="4" borderId="1" xfId="2" quotePrefix="1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vertical="center" wrapText="1"/>
    </xf>
    <xf numFmtId="167" fontId="38" fillId="4" borderId="1" xfId="0" applyNumberFormat="1" applyFont="1" applyFill="1" applyBorder="1" applyAlignment="1">
      <alignment horizontal="left" vertical="center"/>
    </xf>
    <xf numFmtId="0" fontId="33" fillId="2" borderId="1" xfId="0" quotePrefix="1" applyFont="1" applyFill="1" applyBorder="1" applyAlignment="1">
      <alignment horizontal="center" vertical="center"/>
    </xf>
    <xf numFmtId="167" fontId="31" fillId="0" borderId="1" xfId="0" quotePrefix="1" applyNumberFormat="1" applyFont="1" applyFill="1" applyBorder="1" applyAlignment="1">
      <alignment horizontal="center" vertical="center"/>
    </xf>
    <xf numFmtId="167" fontId="31" fillId="2" borderId="1" xfId="0" quotePrefix="1" applyNumberFormat="1" applyFont="1" applyFill="1" applyBorder="1" applyAlignment="1">
      <alignment horizontal="left" vertical="center"/>
    </xf>
    <xf numFmtId="0" fontId="30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167" fontId="29" fillId="0" borderId="1" xfId="0" quotePrefix="1" applyNumberFormat="1" applyFont="1" applyFill="1" applyBorder="1" applyAlignment="1">
      <alignment horizontal="left" vertical="center"/>
    </xf>
    <xf numFmtId="0" fontId="28" fillId="2" borderId="1" xfId="2" quotePrefix="1" applyFont="1" applyFill="1" applyBorder="1" applyAlignment="1">
      <alignment horizontal="center" vertical="center"/>
    </xf>
    <xf numFmtId="167" fontId="26" fillId="0" borderId="1" xfId="0" quotePrefix="1" applyNumberFormat="1" applyFont="1" applyFill="1" applyBorder="1" applyAlignment="1">
      <alignment horizontal="center" vertical="center"/>
    </xf>
    <xf numFmtId="0" fontId="26" fillId="0" borderId="1" xfId="0" quotePrefix="1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/>
    <xf numFmtId="15" fontId="0" fillId="0" borderId="1" xfId="0" quotePrefix="1" applyNumberFormat="1" applyBorder="1" applyAlignment="1">
      <alignment vertical="center"/>
    </xf>
    <xf numFmtId="167" fontId="25" fillId="0" borderId="1" xfId="0" quotePrefix="1" applyNumberFormat="1" applyFont="1" applyFill="1" applyBorder="1" applyAlignment="1">
      <alignment horizontal="left" vertical="center"/>
    </xf>
    <xf numFmtId="0" fontId="24" fillId="2" borderId="1" xfId="0" quotePrefix="1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3" fillId="2" borderId="1" xfId="2" quotePrefix="1" applyFont="1" applyFill="1" applyBorder="1" applyAlignment="1">
      <alignment horizontal="center" vertical="center"/>
    </xf>
    <xf numFmtId="167" fontId="23" fillId="0" borderId="1" xfId="0" quotePrefix="1" applyNumberFormat="1" applyFont="1" applyFill="1" applyBorder="1" applyAlignment="1">
      <alignment horizontal="center" vertical="center"/>
    </xf>
    <xf numFmtId="0" fontId="22" fillId="0" borderId="1" xfId="0" applyFont="1" applyBorder="1"/>
    <xf numFmtId="15" fontId="22" fillId="0" borderId="1" xfId="0" quotePrefix="1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1" fillId="0" borderId="1" xfId="0" applyFont="1" applyBorder="1"/>
    <xf numFmtId="15" fontId="21" fillId="0" borderId="1" xfId="0" quotePrefix="1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0" fillId="2" borderId="1" xfId="2" quotePrefix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167" fontId="20" fillId="0" borderId="1" xfId="0" quotePrefix="1" applyNumberFormat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center" vertical="center"/>
    </xf>
    <xf numFmtId="167" fontId="20" fillId="0" borderId="1" xfId="0" applyNumberFormat="1" applyFont="1" applyFill="1" applyBorder="1" applyAlignment="1">
      <alignment horizontal="left" vertical="center"/>
    </xf>
    <xf numFmtId="167" fontId="20" fillId="0" borderId="1" xfId="0" quotePrefix="1" applyNumberFormat="1" applyFont="1" applyFill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167" fontId="20" fillId="0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8" borderId="1" xfId="2" applyFont="1" applyFill="1" applyBorder="1" applyAlignment="1">
      <alignment horizontal="center" vertical="center"/>
    </xf>
    <xf numFmtId="0" fontId="19" fillId="8" borderId="1" xfId="0" quotePrefix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vertical="center" wrapText="1"/>
    </xf>
    <xf numFmtId="0" fontId="19" fillId="8" borderId="1" xfId="0" quotePrefix="1" applyFont="1" applyFill="1" applyBorder="1" applyAlignment="1">
      <alignment vertical="center" wrapText="1"/>
    </xf>
    <xf numFmtId="167" fontId="19" fillId="8" borderId="1" xfId="0" applyNumberFormat="1" applyFont="1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167" fontId="19" fillId="8" borderId="1" xfId="0" quotePrefix="1" applyNumberFormat="1" applyFont="1" applyFill="1" applyBorder="1" applyAlignment="1">
      <alignment horizontal="left" vertical="center"/>
    </xf>
    <xf numFmtId="3" fontId="19" fillId="8" borderId="1" xfId="0" applyNumberFormat="1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/>
    </xf>
    <xf numFmtId="0" fontId="19" fillId="0" borderId="1" xfId="0" quotePrefix="1" applyFont="1" applyBorder="1" applyAlignment="1">
      <alignment vertical="center" wrapText="1"/>
    </xf>
    <xf numFmtId="167" fontId="19" fillId="0" borderId="1" xfId="0" applyNumberFormat="1" applyFont="1" applyBorder="1" applyAlignment="1">
      <alignment vertical="center"/>
    </xf>
    <xf numFmtId="167" fontId="19" fillId="0" borderId="1" xfId="0" quotePrefix="1" applyNumberFormat="1" applyFont="1" applyBorder="1" applyAlignment="1">
      <alignment horizontal="left" vertical="center"/>
    </xf>
    <xf numFmtId="3" fontId="19" fillId="0" borderId="1" xfId="0" applyNumberFormat="1" applyFont="1" applyBorder="1" applyAlignment="1">
      <alignment horizontal="center" vertical="center"/>
    </xf>
    <xf numFmtId="41" fontId="19" fillId="0" borderId="1" xfId="2" applyNumberFormat="1" applyFont="1" applyBorder="1" applyAlignment="1">
      <alignment horizontal="left" vertical="center" wrapText="1"/>
    </xf>
    <xf numFmtId="0" fontId="68" fillId="2" borderId="0" xfId="0" applyFont="1" applyFill="1" applyBorder="1" applyAlignment="1">
      <alignment horizontal="center" vertical="center"/>
    </xf>
    <xf numFmtId="0" fontId="39" fillId="2" borderId="0" xfId="2" quotePrefix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vertical="center" wrapText="1"/>
    </xf>
    <xf numFmtId="0" fontId="68" fillId="0" borderId="0" xfId="0" applyFont="1" applyBorder="1" applyAlignment="1">
      <alignment vertical="center" wrapText="1"/>
    </xf>
    <xf numFmtId="167" fontId="67" fillId="0" borderId="0" xfId="0" applyNumberFormat="1" applyFont="1" applyBorder="1" applyAlignment="1">
      <alignment vertical="center"/>
    </xf>
    <xf numFmtId="0" fontId="39" fillId="0" borderId="0" xfId="0" applyFont="1" applyBorder="1" applyAlignment="1">
      <alignment vertical="center" wrapText="1"/>
    </xf>
    <xf numFmtId="167" fontId="39" fillId="0" borderId="0" xfId="0" applyNumberFormat="1" applyFont="1" applyFill="1" applyBorder="1" applyAlignment="1">
      <alignment horizontal="left" vertical="center"/>
    </xf>
    <xf numFmtId="167" fontId="39" fillId="0" borderId="0" xfId="0" applyNumberFormat="1" applyFont="1" applyBorder="1" applyAlignment="1">
      <alignment vertical="center"/>
    </xf>
    <xf numFmtId="167" fontId="70" fillId="2" borderId="0" xfId="0" applyNumberFormat="1" applyFont="1" applyFill="1" applyBorder="1" applyAlignment="1">
      <alignment horizontal="center" vertical="center"/>
    </xf>
    <xf numFmtId="167" fontId="68" fillId="0" borderId="0" xfId="0" applyNumberFormat="1" applyFont="1" applyFill="1" applyBorder="1" applyAlignment="1">
      <alignment horizontal="center" vertical="center"/>
    </xf>
    <xf numFmtId="41" fontId="68" fillId="0" borderId="0" xfId="2" applyNumberFormat="1" applyFont="1" applyFill="1" applyBorder="1" applyAlignment="1">
      <alignment horizontal="left" vertical="center" wrapText="1"/>
    </xf>
    <xf numFmtId="164" fontId="0" fillId="0" borderId="1" xfId="3" applyNumberFormat="1" applyFont="1" applyBorder="1" applyAlignment="1">
      <alignment vertical="center"/>
    </xf>
    <xf numFmtId="165" fontId="0" fillId="0" borderId="1" xfId="3" quotePrefix="1" applyFont="1" applyBorder="1" applyAlignment="1">
      <alignment vertical="center"/>
    </xf>
    <xf numFmtId="167" fontId="19" fillId="0" borderId="1" xfId="0" quotePrefix="1" applyNumberFormat="1" applyFont="1" applyFill="1" applyBorder="1" applyAlignment="1">
      <alignment horizontal="center" vertical="center"/>
    </xf>
    <xf numFmtId="167" fontId="19" fillId="0" borderId="1" xfId="0" quotePrefix="1" applyNumberFormat="1" applyFont="1" applyFill="1" applyBorder="1" applyAlignment="1">
      <alignment horizontal="left" vertical="center"/>
    </xf>
    <xf numFmtId="0" fontId="67" fillId="2" borderId="5" xfId="2" applyFont="1" applyFill="1" applyBorder="1" applyAlignment="1">
      <alignment vertical="center"/>
    </xf>
    <xf numFmtId="0" fontId="67" fillId="2" borderId="6" xfId="2" applyFont="1" applyFill="1" applyBorder="1" applyAlignment="1">
      <alignment vertical="center"/>
    </xf>
    <xf numFmtId="0" fontId="67" fillId="2" borderId="5" xfId="0" applyFont="1" applyFill="1" applyBorder="1" applyAlignment="1">
      <alignment vertical="center"/>
    </xf>
    <xf numFmtId="0" fontId="67" fillId="2" borderId="6" xfId="0" applyFont="1" applyFill="1" applyBorder="1" applyAlignment="1">
      <alignment vertical="center"/>
    </xf>
    <xf numFmtId="167" fontId="19" fillId="0" borderId="1" xfId="0" applyNumberFormat="1" applyFont="1" applyFill="1" applyBorder="1" applyAlignment="1">
      <alignment horizontal="left" vertical="center"/>
    </xf>
    <xf numFmtId="165" fontId="0" fillId="0" borderId="1" xfId="1" applyNumberFormat="1" applyFont="1" applyBorder="1" applyAlignment="1">
      <alignment vertical="center"/>
    </xf>
    <xf numFmtId="167" fontId="18" fillId="0" borderId="1" xfId="0" quotePrefix="1" applyNumberFormat="1" applyFont="1" applyFill="1" applyBorder="1" applyAlignment="1">
      <alignment horizontal="center" vertical="center"/>
    </xf>
    <xf numFmtId="167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vertical="center"/>
    </xf>
    <xf numFmtId="15" fontId="17" fillId="0" borderId="1" xfId="0" quotePrefix="1" applyNumberFormat="1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6" fillId="0" borderId="1" xfId="0" quotePrefix="1" applyFont="1" applyBorder="1" applyAlignment="1">
      <alignment horizontal="center" vertical="center"/>
    </xf>
    <xf numFmtId="41" fontId="16" fillId="0" borderId="1" xfId="2" applyNumberFormat="1" applyFont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center" vertical="center"/>
    </xf>
    <xf numFmtId="167" fontId="14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/>
    <xf numFmtId="0" fontId="19" fillId="4" borderId="1" xfId="2" applyFont="1" applyFill="1" applyBorder="1" applyAlignment="1">
      <alignment horizontal="center" vertical="center"/>
    </xf>
    <xf numFmtId="0" fontId="25" fillId="4" borderId="1" xfId="0" quotePrefix="1" applyFont="1" applyFill="1" applyBorder="1" applyAlignment="1">
      <alignment horizontal="center" vertical="center"/>
    </xf>
    <xf numFmtId="0" fontId="25" fillId="4" borderId="1" xfId="0" applyFont="1" applyFill="1" applyBorder="1"/>
    <xf numFmtId="0" fontId="2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15" fontId="0" fillId="4" borderId="1" xfId="0" quotePrefix="1" applyNumberFormat="1" applyFill="1" applyBorder="1" applyAlignment="1">
      <alignment vertical="center"/>
    </xf>
    <xf numFmtId="0" fontId="0" fillId="4" borderId="0" xfId="0" applyFill="1"/>
    <xf numFmtId="14" fontId="0" fillId="0" borderId="0" xfId="0" applyNumberFormat="1"/>
    <xf numFmtId="167" fontId="10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7" fontId="10" fillId="0" borderId="1" xfId="0" quotePrefix="1" applyNumberFormat="1" applyFont="1" applyFill="1" applyBorder="1" applyAlignment="1">
      <alignment horizontal="left" vertical="center"/>
    </xf>
    <xf numFmtId="0" fontId="0" fillId="4" borderId="1" xfId="0" applyFill="1" applyBorder="1"/>
    <xf numFmtId="0" fontId="0" fillId="4" borderId="1" xfId="0" quotePrefix="1" applyFill="1" applyBorder="1" applyAlignment="1">
      <alignment horizontal="center"/>
    </xf>
    <xf numFmtId="0" fontId="53" fillId="4" borderId="1" xfId="0" applyFont="1" applyFill="1" applyBorder="1"/>
    <xf numFmtId="166" fontId="68" fillId="4" borderId="6" xfId="1" applyNumberFormat="1" applyFont="1" applyFill="1" applyBorder="1" applyAlignment="1">
      <alignment horizontal="left" vertical="center"/>
    </xf>
    <xf numFmtId="3" fontId="68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167" fontId="10" fillId="0" borderId="1" xfId="0" applyNumberFormat="1" applyFont="1" applyFill="1" applyBorder="1" applyAlignment="1">
      <alignment horizontal="center" vertical="center"/>
    </xf>
    <xf numFmtId="0" fontId="10" fillId="4" borderId="1" xfId="0" quotePrefix="1" applyFont="1" applyFill="1" applyBorder="1" applyAlignment="1">
      <alignment horizontal="center" vertical="center"/>
    </xf>
    <xf numFmtId="0" fontId="10" fillId="4" borderId="1" xfId="0" applyFont="1" applyFill="1" applyBorder="1"/>
    <xf numFmtId="0" fontId="0" fillId="4" borderId="1" xfId="0" quotePrefix="1" applyFill="1" applyBorder="1" applyAlignment="1">
      <alignment vertical="center"/>
    </xf>
    <xf numFmtId="166" fontId="0" fillId="4" borderId="1" xfId="1" applyNumberFormat="1" applyFont="1" applyFill="1" applyBorder="1" applyAlignment="1">
      <alignment horizontal="center" vertical="center"/>
    </xf>
    <xf numFmtId="41" fontId="16" fillId="4" borderId="1" xfId="2" applyNumberFormat="1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center" vertical="center"/>
    </xf>
    <xf numFmtId="0" fontId="68" fillId="0" borderId="1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left" vertical="center"/>
    </xf>
    <xf numFmtId="41" fontId="0" fillId="0" borderId="0" xfId="0" applyNumberFormat="1" applyFill="1" applyAlignment="1">
      <alignment vertical="center"/>
    </xf>
    <xf numFmtId="0" fontId="0" fillId="0" borderId="0" xfId="0" applyFill="1"/>
    <xf numFmtId="0" fontId="0" fillId="0" borderId="1" xfId="0" applyFill="1" applyBorder="1"/>
    <xf numFmtId="0" fontId="68" fillId="0" borderId="1" xfId="2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167" fontId="8" fillId="0" borderId="1" xfId="0" quotePrefix="1" applyNumberFormat="1" applyFont="1" applyFill="1" applyBorder="1" applyAlignment="1">
      <alignment vertical="center"/>
    </xf>
    <xf numFmtId="0" fontId="33" fillId="0" borderId="1" xfId="2" quotePrefix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19" fillId="0" borderId="1" xfId="2" quotePrefix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0" fillId="0" borderId="1" xfId="0" quotePrefix="1" applyFill="1" applyBorder="1" applyAlignment="1">
      <alignment horizontal="center" vertical="center"/>
    </xf>
    <xf numFmtId="164" fontId="0" fillId="0" borderId="1" xfId="3" applyNumberFormat="1" applyFont="1" applyFill="1" applyBorder="1" applyAlignment="1">
      <alignment vertical="center"/>
    </xf>
    <xf numFmtId="167" fontId="8" fillId="0" borderId="1" xfId="0" quotePrefix="1" applyNumberFormat="1" applyFont="1" applyFill="1" applyBorder="1" applyAlignment="1">
      <alignment horizontal="left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2" quotePrefix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20" fillId="0" borderId="1" xfId="2" quotePrefix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167" fontId="11" fillId="0" borderId="1" xfId="0" quotePrefix="1" applyNumberFormat="1" applyFont="1" applyFill="1" applyBorder="1" applyAlignment="1">
      <alignment vertical="center"/>
    </xf>
    <xf numFmtId="167" fontId="11" fillId="0" borderId="1" xfId="0" quotePrefix="1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167" fontId="10" fillId="0" borderId="1" xfId="0" applyNumberFormat="1" applyFont="1" applyFill="1" applyBorder="1" applyAlignment="1">
      <alignment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7" fontId="0" fillId="0" borderId="1" xfId="0" applyNumberFormat="1" applyBorder="1"/>
    <xf numFmtId="166" fontId="0" fillId="0" borderId="1" xfId="1" applyNumberFormat="1" applyFont="1" applyBorder="1" applyAlignment="1"/>
    <xf numFmtId="167" fontId="7" fillId="4" borderId="1" xfId="0" applyNumberFormat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39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 wrapText="1"/>
    </xf>
    <xf numFmtId="0" fontId="29" fillId="4" borderId="1" xfId="0" applyFont="1" applyFill="1" applyBorder="1" applyAlignment="1">
      <alignment vertical="center" wrapText="1"/>
    </xf>
    <xf numFmtId="0" fontId="0" fillId="4" borderId="1" xfId="0" quotePrefix="1" applyFill="1" applyBorder="1" applyAlignment="1">
      <alignment horizontal="center" vertical="center"/>
    </xf>
    <xf numFmtId="164" fontId="0" fillId="4" borderId="1" xfId="3" applyNumberFormat="1" applyFont="1" applyFill="1" applyBorder="1" applyAlignment="1">
      <alignment vertical="center"/>
    </xf>
    <xf numFmtId="167" fontId="8" fillId="4" borderId="1" xfId="0" quotePrefix="1" applyNumberFormat="1" applyFont="1" applyFill="1" applyBorder="1" applyAlignment="1">
      <alignment horizontal="left" vertical="center"/>
    </xf>
    <xf numFmtId="41" fontId="0" fillId="4" borderId="0" xfId="0" applyNumberFormat="1" applyFill="1" applyAlignment="1">
      <alignment vertical="center"/>
    </xf>
    <xf numFmtId="167" fontId="68" fillId="4" borderId="1" xfId="0" quotePrefix="1" applyNumberFormat="1" applyFont="1" applyFill="1" applyBorder="1" applyAlignment="1">
      <alignment horizontal="left" vertical="center"/>
    </xf>
    <xf numFmtId="0" fontId="39" fillId="4" borderId="1" xfId="2" quotePrefix="1" applyFont="1" applyFill="1" applyBorder="1" applyAlignment="1">
      <alignment horizontal="center" vertical="center"/>
    </xf>
    <xf numFmtId="167" fontId="39" fillId="4" borderId="1" xfId="0" applyNumberFormat="1" applyFont="1" applyFill="1" applyBorder="1" applyAlignment="1">
      <alignment horizontal="left" vertical="center"/>
    </xf>
    <xf numFmtId="0" fontId="56" fillId="4" borderId="1" xfId="0" quotePrefix="1" applyFont="1" applyFill="1" applyBorder="1" applyAlignment="1">
      <alignment horizontal="center" vertical="center"/>
    </xf>
    <xf numFmtId="167" fontId="60" fillId="4" borderId="1" xfId="0" quotePrefix="1" applyNumberFormat="1" applyFont="1" applyFill="1" applyBorder="1" applyAlignment="1">
      <alignment horizontal="left" vertical="center"/>
    </xf>
    <xf numFmtId="167" fontId="8" fillId="4" borderId="1" xfId="0" applyNumberFormat="1" applyFont="1" applyFill="1" applyBorder="1" applyAlignment="1">
      <alignment horizontal="left" vertical="center"/>
    </xf>
    <xf numFmtId="0" fontId="23" fillId="4" borderId="1" xfId="2" quotePrefix="1" applyFont="1" applyFill="1" applyBorder="1" applyAlignment="1">
      <alignment horizontal="center" vertical="center"/>
    </xf>
    <xf numFmtId="167" fontId="29" fillId="4" borderId="1" xfId="0" quotePrefix="1" applyNumberFormat="1" applyFont="1" applyFill="1" applyBorder="1" applyAlignment="1">
      <alignment horizontal="left" vertical="center"/>
    </xf>
    <xf numFmtId="167" fontId="8" fillId="4" borderId="1" xfId="0" applyNumberFormat="1" applyFont="1" applyFill="1" applyBorder="1" applyAlignment="1">
      <alignment vertical="center"/>
    </xf>
    <xf numFmtId="0" fontId="57" fillId="4" borderId="1" xfId="0" quotePrefix="1" applyFont="1" applyFill="1" applyBorder="1" applyAlignment="1">
      <alignment horizontal="center" vertical="center"/>
    </xf>
    <xf numFmtId="167" fontId="57" fillId="4" borderId="1" xfId="0" quotePrefix="1" applyNumberFormat="1" applyFont="1" applyFill="1" applyBorder="1" applyAlignment="1">
      <alignment horizontal="left" vertical="center"/>
    </xf>
    <xf numFmtId="0" fontId="50" fillId="4" borderId="1" xfId="0" quotePrefix="1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167" fontId="51" fillId="4" borderId="1" xfId="0" quotePrefix="1" applyNumberFormat="1" applyFont="1" applyFill="1" applyBorder="1" applyAlignment="1">
      <alignment horizontal="left" vertical="center"/>
    </xf>
    <xf numFmtId="0" fontId="68" fillId="4" borderId="1" xfId="0" quotePrefix="1" applyFont="1" applyFill="1" applyBorder="1" applyAlignment="1">
      <alignment horizontal="center" vertical="center"/>
    </xf>
    <xf numFmtId="0" fontId="32" fillId="4" borderId="1" xfId="2" quotePrefix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left" vertical="center" wrapText="1"/>
    </xf>
    <xf numFmtId="167" fontId="32" fillId="4" borderId="1" xfId="0" applyNumberFormat="1" applyFont="1" applyFill="1" applyBorder="1" applyAlignment="1">
      <alignment horizontal="left" vertical="center"/>
    </xf>
    <xf numFmtId="167" fontId="8" fillId="4" borderId="1" xfId="0" quotePrefix="1" applyNumberFormat="1" applyFont="1" applyFill="1" applyBorder="1" applyAlignment="1">
      <alignment vertical="center"/>
    </xf>
    <xf numFmtId="0" fontId="33" fillId="4" borderId="1" xfId="2" quotePrefix="1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left" vertical="center" wrapText="1"/>
    </xf>
    <xf numFmtId="167" fontId="10" fillId="4" borderId="1" xfId="0" quotePrefix="1" applyNumberFormat="1" applyFont="1" applyFill="1" applyBorder="1" applyAlignment="1">
      <alignment horizontal="left" vertical="center"/>
    </xf>
    <xf numFmtId="0" fontId="41" fillId="4" borderId="1" xfId="2" quotePrefix="1" applyFont="1" applyFill="1" applyBorder="1" applyAlignment="1">
      <alignment horizontal="center" vertical="center"/>
    </xf>
    <xf numFmtId="167" fontId="41" fillId="4" borderId="1" xfId="0" applyNumberFormat="1" applyFont="1" applyFill="1" applyBorder="1" applyAlignment="1">
      <alignment horizontal="left" vertical="center"/>
    </xf>
    <xf numFmtId="167" fontId="11" fillId="4" borderId="1" xfId="0" quotePrefix="1" applyNumberFormat="1" applyFont="1" applyFill="1" applyBorder="1" applyAlignment="1">
      <alignment horizontal="left" vertical="center"/>
    </xf>
    <xf numFmtId="167" fontId="11" fillId="4" borderId="1" xfId="0" quotePrefix="1" applyNumberFormat="1" applyFont="1" applyFill="1" applyBorder="1" applyAlignment="1">
      <alignment vertical="center"/>
    </xf>
    <xf numFmtId="0" fontId="27" fillId="4" borderId="1" xfId="2" quotePrefix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left" vertical="center" wrapText="1"/>
    </xf>
    <xf numFmtId="167" fontId="27" fillId="4" borderId="1" xfId="0" quotePrefix="1" applyNumberFormat="1" applyFont="1" applyFill="1" applyBorder="1" applyAlignment="1">
      <alignment horizontal="left" vertical="center"/>
    </xf>
    <xf numFmtId="167" fontId="11" fillId="4" borderId="1" xfId="0" applyNumberFormat="1" applyFont="1" applyFill="1" applyBorder="1" applyAlignment="1">
      <alignment vertical="center"/>
    </xf>
    <xf numFmtId="167" fontId="6" fillId="4" borderId="1" xfId="0" quotePrefix="1" applyNumberFormat="1" applyFont="1" applyFill="1" applyBorder="1" applyAlignment="1">
      <alignment vertical="center"/>
    </xf>
    <xf numFmtId="167" fontId="5" fillId="4" borderId="1" xfId="0" quotePrefix="1" applyNumberFormat="1" applyFont="1" applyFill="1" applyBorder="1" applyAlignment="1">
      <alignment vertical="center"/>
    </xf>
    <xf numFmtId="167" fontId="5" fillId="4" borderId="1" xfId="0" quotePrefix="1" applyNumberFormat="1" applyFont="1" applyFill="1" applyBorder="1" applyAlignment="1">
      <alignment horizontal="left" vertical="center"/>
    </xf>
    <xf numFmtId="0" fontId="0" fillId="4" borderId="0" xfId="0" quotePrefix="1" applyFill="1" applyAlignment="1">
      <alignment horizontal="left" vertical="center"/>
    </xf>
    <xf numFmtId="167" fontId="4" fillId="0" borderId="1" xfId="0" quotePrefix="1" applyNumberFormat="1" applyFont="1" applyFill="1" applyBorder="1" applyAlignment="1">
      <alignment vertical="center"/>
    </xf>
    <xf numFmtId="0" fontId="79" fillId="0" borderId="1" xfId="0" applyFont="1" applyFill="1" applyBorder="1" applyAlignment="1">
      <alignment vertical="center" wrapText="1"/>
    </xf>
    <xf numFmtId="164" fontId="67" fillId="4" borderId="1" xfId="3" applyNumberFormat="1" applyFont="1" applyFill="1" applyBorder="1" applyAlignment="1">
      <alignment vertical="center"/>
    </xf>
    <xf numFmtId="0" fontId="3" fillId="0" borderId="0" xfId="0" applyFont="1"/>
    <xf numFmtId="0" fontId="3" fillId="4" borderId="1" xfId="2" quotePrefix="1" applyFont="1" applyFill="1" applyBorder="1" applyAlignment="1">
      <alignment horizontal="center" vertical="center"/>
    </xf>
    <xf numFmtId="0" fontId="3" fillId="0" borderId="1" xfId="2" quotePrefix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0" fontId="68" fillId="9" borderId="1" xfId="0" applyFont="1" applyFill="1" applyBorder="1" applyAlignment="1">
      <alignment horizontal="center" vertical="center"/>
    </xf>
    <xf numFmtId="0" fontId="0" fillId="9" borderId="1" xfId="0" quotePrefix="1" applyFill="1" applyBorder="1" applyAlignment="1">
      <alignment horizontal="center" vertical="center"/>
    </xf>
    <xf numFmtId="0" fontId="68" fillId="9" borderId="1" xfId="0" applyFont="1" applyFill="1" applyBorder="1" applyAlignment="1">
      <alignment vertical="center" wrapText="1"/>
    </xf>
    <xf numFmtId="164" fontId="3" fillId="9" borderId="1" xfId="3" applyNumberFormat="1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/>
    <xf numFmtId="165" fontId="3" fillId="9" borderId="1" xfId="3" quotePrefix="1" applyFont="1" applyFill="1" applyBorder="1" applyAlignment="1">
      <alignment vertical="center"/>
    </xf>
    <xf numFmtId="166" fontId="0" fillId="9" borderId="1" xfId="1" applyNumberFormat="1" applyFont="1" applyFill="1" applyBorder="1" applyAlignment="1">
      <alignment horizontal="left" vertical="center"/>
    </xf>
    <xf numFmtId="166" fontId="0" fillId="9" borderId="1" xfId="1" applyNumberFormat="1" applyFont="1" applyFill="1" applyBorder="1" applyAlignment="1">
      <alignment vertical="center"/>
    </xf>
    <xf numFmtId="167" fontId="20" fillId="9" borderId="1" xfId="0" applyNumberFormat="1" applyFont="1" applyFill="1" applyBorder="1" applyAlignment="1">
      <alignment vertical="center"/>
    </xf>
    <xf numFmtId="41" fontId="68" fillId="9" borderId="1" xfId="2" applyNumberFormat="1" applyFont="1" applyFill="1" applyBorder="1" applyAlignment="1">
      <alignment horizontal="left" vertical="center" wrapText="1"/>
    </xf>
    <xf numFmtId="41" fontId="68" fillId="9" borderId="0" xfId="2" applyNumberFormat="1" applyFont="1" applyFill="1" applyBorder="1" applyAlignment="1">
      <alignment horizontal="left" vertical="center" wrapText="1"/>
    </xf>
    <xf numFmtId="0" fontId="0" fillId="9" borderId="0" xfId="0" applyFill="1"/>
    <xf numFmtId="0" fontId="3" fillId="0" borderId="1" xfId="0" quotePrefix="1" applyFont="1" applyFill="1" applyBorder="1" applyAlignment="1">
      <alignment horizontal="center" vertical="center"/>
    </xf>
    <xf numFmtId="167" fontId="39" fillId="0" borderId="0" xfId="0" applyNumberFormat="1" applyFont="1" applyBorder="1" applyAlignment="1">
      <alignment vertical="center" wrapText="1"/>
    </xf>
    <xf numFmtId="166" fontId="0" fillId="0" borderId="0" xfId="0" applyNumberFormat="1"/>
    <xf numFmtId="0" fontId="3" fillId="4" borderId="1" xfId="0" applyFont="1" applyFill="1" applyBorder="1" applyAlignment="1">
      <alignment vertical="center" wrapText="1"/>
    </xf>
    <xf numFmtId="167" fontId="3" fillId="4" borderId="1" xfId="0" quotePrefix="1" applyNumberFormat="1" applyFont="1" applyFill="1" applyBorder="1" applyAlignment="1">
      <alignment horizontal="left" vertical="center"/>
    </xf>
    <xf numFmtId="167" fontId="3" fillId="4" borderId="1" xfId="0" quotePrefix="1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167" fontId="3" fillId="0" borderId="1" xfId="0" quotePrefix="1" applyNumberFormat="1" applyFont="1" applyFill="1" applyBorder="1" applyAlignment="1">
      <alignment horizontal="center" vertical="center"/>
    </xf>
    <xf numFmtId="0" fontId="68" fillId="10" borderId="1" xfId="0" applyFont="1" applyFill="1" applyBorder="1" applyAlignment="1">
      <alignment vertical="center" wrapText="1"/>
    </xf>
    <xf numFmtId="0" fontId="0" fillId="10" borderId="1" xfId="0" applyFill="1" applyBorder="1"/>
    <xf numFmtId="0" fontId="0" fillId="10" borderId="1" xfId="0" applyFill="1" applyBorder="1" applyAlignment="1">
      <alignment vertical="center" wrapText="1"/>
    </xf>
    <xf numFmtId="0" fontId="39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29" fillId="10" borderId="1" xfId="0" applyFont="1" applyFill="1" applyBorder="1" applyAlignment="1">
      <alignment vertical="center" wrapText="1"/>
    </xf>
    <xf numFmtId="0" fontId="25" fillId="10" borderId="1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79" fillId="10" borderId="1" xfId="0" applyFont="1" applyFill="1" applyBorder="1" applyAlignment="1">
      <alignment vertical="center" wrapText="1"/>
    </xf>
    <xf numFmtId="166" fontId="68" fillId="0" borderId="0" xfId="1" applyNumberFormat="1" applyFont="1" applyAlignment="1"/>
    <xf numFmtId="166" fontId="0" fillId="0" borderId="0" xfId="1" applyNumberFormat="1" applyFont="1" applyFill="1" applyAlignment="1"/>
    <xf numFmtId="166" fontId="0" fillId="4" borderId="0" xfId="1" applyNumberFormat="1" applyFont="1" applyFill="1" applyAlignment="1"/>
    <xf numFmtId="166" fontId="0" fillId="0" borderId="0" xfId="1" applyNumberFormat="1" applyFont="1" applyBorder="1" applyAlignment="1"/>
    <xf numFmtId="166" fontId="0" fillId="9" borderId="0" xfId="1" applyNumberFormat="1" applyFont="1" applyFill="1" applyAlignment="1"/>
    <xf numFmtId="167" fontId="68" fillId="10" borderId="1" xfId="0" applyNumberFormat="1" applyFont="1" applyFill="1" applyBorder="1" applyAlignment="1">
      <alignment vertical="center"/>
    </xf>
    <xf numFmtId="0" fontId="3" fillId="4" borderId="1" xfId="0" quotePrefix="1" applyFont="1" applyFill="1" applyBorder="1" applyAlignment="1">
      <alignment horizontal="center" vertical="center"/>
    </xf>
    <xf numFmtId="164" fontId="0" fillId="1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7" fontId="0" fillId="0" borderId="0" xfId="0" applyNumberFormat="1" applyFill="1"/>
    <xf numFmtId="0" fontId="68" fillId="11" borderId="1" xfId="0" applyFont="1" applyFill="1" applyBorder="1" applyAlignment="1">
      <alignment horizontal="center" vertical="center"/>
    </xf>
    <xf numFmtId="0" fontId="0" fillId="11" borderId="1" xfId="0" quotePrefix="1" applyFill="1" applyBorder="1" applyAlignment="1">
      <alignment horizontal="center" vertical="center"/>
    </xf>
    <xf numFmtId="0" fontId="79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164" fontId="0" fillId="11" borderId="1" xfId="3" applyNumberFormat="1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167" fontId="10" fillId="11" borderId="1" xfId="0" quotePrefix="1" applyNumberFormat="1" applyFont="1" applyFill="1" applyBorder="1" applyAlignment="1">
      <alignment horizontal="left" vertical="center"/>
    </xf>
    <xf numFmtId="167" fontId="10" fillId="11" borderId="1" xfId="0" applyNumberFormat="1" applyFont="1" applyFill="1" applyBorder="1" applyAlignment="1">
      <alignment vertical="center"/>
    </xf>
    <xf numFmtId="167" fontId="68" fillId="11" borderId="1" xfId="0" applyNumberFormat="1" applyFont="1" applyFill="1" applyBorder="1" applyAlignment="1">
      <alignment vertical="center"/>
    </xf>
    <xf numFmtId="41" fontId="68" fillId="11" borderId="1" xfId="2" applyNumberFormat="1" applyFont="1" applyFill="1" applyBorder="1" applyAlignment="1">
      <alignment horizontal="left" vertical="center" wrapText="1"/>
    </xf>
    <xf numFmtId="41" fontId="0" fillId="11" borderId="0" xfId="0" applyNumberFormat="1" applyFill="1" applyAlignment="1">
      <alignment vertical="center"/>
    </xf>
    <xf numFmtId="0" fontId="0" fillId="11" borderId="0" xfId="0" applyFill="1"/>
    <xf numFmtId="166" fontId="0" fillId="11" borderId="0" xfId="1" applyNumberFormat="1" applyFont="1" applyFill="1" applyAlignment="1"/>
    <xf numFmtId="0" fontId="68" fillId="12" borderId="1" xfId="0" applyFont="1" applyFill="1" applyBorder="1" applyAlignment="1">
      <alignment horizontal="center" vertical="center"/>
    </xf>
    <xf numFmtId="0" fontId="20" fillId="12" borderId="1" xfId="2" quotePrefix="1" applyFont="1" applyFill="1" applyBorder="1" applyAlignment="1">
      <alignment horizontal="center" vertical="center"/>
    </xf>
    <xf numFmtId="0" fontId="79" fillId="12" borderId="1" xfId="0" applyFont="1" applyFill="1" applyBorder="1" applyAlignment="1">
      <alignment vertical="center" wrapText="1"/>
    </xf>
    <xf numFmtId="0" fontId="68" fillId="12" borderId="1" xfId="0" applyFont="1" applyFill="1" applyBorder="1" applyAlignment="1">
      <alignment vertical="center" wrapText="1"/>
    </xf>
    <xf numFmtId="167" fontId="68" fillId="12" borderId="1" xfId="0" applyNumberFormat="1" applyFont="1" applyFill="1" applyBorder="1" applyAlignment="1">
      <alignment vertical="center"/>
    </xf>
    <xf numFmtId="0" fontId="20" fillId="12" borderId="1" xfId="0" applyFont="1" applyFill="1" applyBorder="1" applyAlignment="1">
      <alignment vertical="center" wrapText="1"/>
    </xf>
    <xf numFmtId="167" fontId="20" fillId="12" borderId="1" xfId="0" quotePrefix="1" applyNumberFormat="1" applyFont="1" applyFill="1" applyBorder="1" applyAlignment="1">
      <alignment horizontal="left" vertical="center"/>
    </xf>
    <xf numFmtId="167" fontId="68" fillId="12" borderId="0" xfId="0" applyNumberFormat="1" applyFont="1" applyFill="1" applyBorder="1" applyAlignment="1">
      <alignment vertical="center"/>
    </xf>
    <xf numFmtId="0" fontId="0" fillId="12" borderId="0" xfId="0" applyFill="1"/>
    <xf numFmtId="41" fontId="68" fillId="12" borderId="0" xfId="2" applyNumberFormat="1" applyFont="1" applyFill="1" applyBorder="1" applyAlignment="1">
      <alignment horizontal="left" vertical="center" wrapText="1"/>
    </xf>
    <xf numFmtId="41" fontId="0" fillId="12" borderId="0" xfId="0" applyNumberFormat="1" applyFill="1" applyAlignment="1">
      <alignment vertical="center"/>
    </xf>
    <xf numFmtId="166" fontId="0" fillId="12" borderId="0" xfId="1" applyNumberFormat="1" applyFont="1" applyFill="1" applyAlignment="1"/>
    <xf numFmtId="0" fontId="68" fillId="12" borderId="1" xfId="2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9" fillId="12" borderId="1" xfId="0" applyFont="1" applyFill="1" applyBorder="1"/>
    <xf numFmtId="0" fontId="0" fillId="12" borderId="1" xfId="0" applyFill="1" applyBorder="1"/>
    <xf numFmtId="0" fontId="0" fillId="12" borderId="1" xfId="0" quotePrefix="1" applyFill="1" applyBorder="1" applyAlignment="1">
      <alignment horizontal="center" vertical="center"/>
    </xf>
    <xf numFmtId="0" fontId="11" fillId="12" borderId="1" xfId="0" applyFont="1" applyFill="1" applyBorder="1" applyAlignment="1">
      <alignment vertical="center" wrapText="1"/>
    </xf>
    <xf numFmtId="164" fontId="0" fillId="12" borderId="1" xfId="3" applyNumberFormat="1" applyFon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167" fontId="11" fillId="12" borderId="1" xfId="0" quotePrefix="1" applyNumberFormat="1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vertical="center" wrapText="1"/>
    </xf>
    <xf numFmtId="167" fontId="8" fillId="12" borderId="1" xfId="0" quotePrefix="1" applyNumberFormat="1" applyFont="1" applyFill="1" applyBorder="1" applyAlignment="1">
      <alignment horizontal="left" vertical="center"/>
    </xf>
    <xf numFmtId="167" fontId="10" fillId="12" borderId="0" xfId="0" applyNumberFormat="1" applyFont="1" applyFill="1" applyBorder="1" applyAlignment="1">
      <alignment vertical="center"/>
    </xf>
    <xf numFmtId="0" fontId="2" fillId="0" borderId="1" xfId="2" quotePrefix="1" applyFont="1" applyFill="1" applyBorder="1" applyAlignment="1">
      <alignment horizontal="center" vertical="center"/>
    </xf>
    <xf numFmtId="41" fontId="2" fillId="0" borderId="1" xfId="2" quotePrefix="1" applyNumberFormat="1" applyFont="1" applyFill="1" applyBorder="1" applyAlignment="1">
      <alignment horizontal="left" vertical="center" wrapText="1"/>
    </xf>
    <xf numFmtId="0" fontId="2" fillId="0" borderId="0" xfId="0" applyFont="1"/>
    <xf numFmtId="0" fontId="67" fillId="0" borderId="0" xfId="0" applyFont="1" applyAlignment="1">
      <alignment horizontal="center"/>
    </xf>
    <xf numFmtId="0" fontId="67" fillId="0" borderId="5" xfId="0" applyFont="1" applyBorder="1" applyAlignment="1">
      <alignment horizontal="center"/>
    </xf>
    <xf numFmtId="0" fontId="67" fillId="0" borderId="6" xfId="0" applyFont="1" applyBorder="1" applyAlignment="1">
      <alignment horizontal="center"/>
    </xf>
    <xf numFmtId="0" fontId="67" fillId="0" borderId="0" xfId="0" applyFont="1" applyAlignment="1">
      <alignment horizontal="center" vertical="center"/>
    </xf>
    <xf numFmtId="0" fontId="67" fillId="6" borderId="5" xfId="0" applyFont="1" applyFill="1" applyBorder="1" applyAlignment="1">
      <alignment horizontal="center" vertical="center" wrapText="1"/>
    </xf>
    <xf numFmtId="0" fontId="67" fillId="6" borderId="6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6" xfId="0" applyFont="1" applyBorder="1" applyAlignment="1">
      <alignment horizontal="center" vertical="center" wrapText="1"/>
    </xf>
    <xf numFmtId="0" fontId="66" fillId="0" borderId="0" xfId="2" applyFont="1" applyAlignment="1">
      <alignment horizontal="center"/>
    </xf>
    <xf numFmtId="0" fontId="80" fillId="0" borderId="4" xfId="0" applyFont="1" applyBorder="1" applyAlignment="1">
      <alignment horizontal="center"/>
    </xf>
    <xf numFmtId="0" fontId="78" fillId="4" borderId="5" xfId="0" applyFont="1" applyFill="1" applyBorder="1" applyAlignment="1">
      <alignment horizontal="center" vertical="center"/>
    </xf>
    <xf numFmtId="0" fontId="78" fillId="4" borderId="7" xfId="0" applyFont="1" applyFill="1" applyBorder="1" applyAlignment="1">
      <alignment horizontal="center" vertical="center"/>
    </xf>
    <xf numFmtId="0" fontId="78" fillId="4" borderId="6" xfId="0" applyFont="1" applyFill="1" applyBorder="1" applyAlignment="1">
      <alignment horizontal="center" vertical="center"/>
    </xf>
    <xf numFmtId="166" fontId="78" fillId="4" borderId="5" xfId="1" applyNumberFormat="1" applyFont="1" applyFill="1" applyBorder="1" applyAlignment="1"/>
    <xf numFmtId="166" fontId="78" fillId="4" borderId="7" xfId="1" applyNumberFormat="1" applyFont="1" applyFill="1" applyBorder="1" applyAlignment="1"/>
    <xf numFmtId="166" fontId="78" fillId="4" borderId="6" xfId="1" applyNumberFormat="1" applyFont="1" applyFill="1" applyBorder="1" applyAlignment="1"/>
    <xf numFmtId="0" fontId="67" fillId="0" borderId="1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67" fillId="4" borderId="5" xfId="0" applyFont="1" applyFill="1" applyBorder="1" applyAlignment="1">
      <alignment horizontal="center" vertical="center"/>
    </xf>
    <xf numFmtId="0" fontId="67" fillId="4" borderId="7" xfId="0" applyFont="1" applyFill="1" applyBorder="1" applyAlignment="1">
      <alignment horizontal="center" vertical="center"/>
    </xf>
    <xf numFmtId="0" fontId="67" fillId="4" borderId="6" xfId="0" applyFont="1" applyFill="1" applyBorder="1" applyAlignment="1">
      <alignment horizontal="center" vertical="center"/>
    </xf>
    <xf numFmtId="167" fontId="68" fillId="0" borderId="2" xfId="0" applyNumberFormat="1" applyFont="1" applyBorder="1" applyAlignment="1">
      <alignment horizontal="left" vertical="center"/>
    </xf>
    <xf numFmtId="167" fontId="68" fillId="0" borderId="3" xfId="0" applyNumberFormat="1" applyFont="1" applyBorder="1" applyAlignment="1">
      <alignment horizontal="left" vertical="center"/>
    </xf>
    <xf numFmtId="167" fontId="19" fillId="8" borderId="5" xfId="0" applyNumberFormat="1" applyFont="1" applyFill="1" applyBorder="1" applyAlignment="1">
      <alignment horizontal="left" vertical="center" wrapText="1"/>
    </xf>
    <xf numFmtId="167" fontId="19" fillId="8" borderId="6" xfId="0" applyNumberFormat="1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167" fontId="1" fillId="0" borderId="1" xfId="0" applyNumberFormat="1" applyFont="1" applyFill="1" applyBorder="1" applyAlignment="1">
      <alignment horizontal="center" vertical="center"/>
    </xf>
    <xf numFmtId="41" fontId="1" fillId="0" borderId="1" xfId="2" applyNumberFormat="1" applyFont="1" applyFill="1" applyBorder="1" applyAlignment="1">
      <alignment horizontal="left" vertical="center" wrapText="1"/>
    </xf>
    <xf numFmtId="41" fontId="1" fillId="0" borderId="0" xfId="2" applyNumberFormat="1" applyFont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vertical="center"/>
    </xf>
    <xf numFmtId="3" fontId="1" fillId="0" borderId="1" xfId="0" quotePrefix="1" applyNumberFormat="1" applyFont="1" applyFill="1" applyBorder="1" applyAlignment="1">
      <alignment horizontal="center" vertical="center"/>
    </xf>
    <xf numFmtId="41" fontId="1" fillId="0" borderId="1" xfId="2" applyNumberFormat="1" applyFont="1" applyBorder="1" applyAlignment="1">
      <alignment horizontal="left" vertical="center" wrapText="1"/>
    </xf>
    <xf numFmtId="3" fontId="1" fillId="0" borderId="1" xfId="0" quotePrefix="1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167" fontId="1" fillId="0" borderId="1" xfId="0" quotePrefix="1" applyNumberFormat="1" applyFont="1" applyFill="1" applyBorder="1" applyAlignment="1">
      <alignment horizontal="left" vertical="center"/>
    </xf>
    <xf numFmtId="167" fontId="1" fillId="0" borderId="1" xfId="0" applyNumberFormat="1" applyFont="1" applyFill="1" applyBorder="1" applyAlignment="1">
      <alignment horizontal="left" vertical="center"/>
    </xf>
    <xf numFmtId="167" fontId="1" fillId="2" borderId="1" xfId="0" applyNumberFormat="1" applyFont="1" applyFill="1" applyBorder="1" applyAlignment="1">
      <alignment vertical="center"/>
    </xf>
    <xf numFmtId="41" fontId="1" fillId="0" borderId="1" xfId="2" quotePrefix="1" applyNumberFormat="1" applyFont="1" applyFill="1" applyBorder="1" applyAlignment="1">
      <alignment horizontal="left" vertical="center" wrapText="1"/>
    </xf>
    <xf numFmtId="167" fontId="1" fillId="0" borderId="1" xfId="0" quotePrefix="1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vertical="center"/>
    </xf>
    <xf numFmtId="167" fontId="1" fillId="3" borderId="1" xfId="0" quotePrefix="1" applyNumberFormat="1" applyFont="1" applyFill="1" applyBorder="1" applyAlignment="1">
      <alignment horizontal="center" vertical="center"/>
    </xf>
    <xf numFmtId="0" fontId="1" fillId="2" borderId="1" xfId="2" quotePrefix="1" applyFont="1" applyFill="1" applyBorder="1" applyAlignment="1">
      <alignment horizontal="center" vertical="center"/>
    </xf>
    <xf numFmtId="9" fontId="1" fillId="0" borderId="1" xfId="2" applyNumberFormat="1" applyFont="1" applyBorder="1" applyAlignment="1">
      <alignment horizontal="left" vertical="center" wrapText="1"/>
    </xf>
    <xf numFmtId="9" fontId="1" fillId="0" borderId="0" xfId="2" applyNumberFormat="1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left" vertical="center"/>
    </xf>
    <xf numFmtId="0" fontId="0" fillId="2" borderId="0" xfId="0" quotePrefix="1" applyFill="1" applyAlignment="1">
      <alignment horizontal="center" vertical="center"/>
    </xf>
    <xf numFmtId="167" fontId="1" fillId="2" borderId="1" xfId="0" quotePrefix="1" applyNumberFormat="1" applyFont="1" applyFill="1" applyBorder="1" applyAlignment="1">
      <alignment horizontal="left" vertical="center"/>
    </xf>
    <xf numFmtId="167" fontId="1" fillId="0" borderId="1" xfId="0" quotePrefix="1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7" fontId="1" fillId="2" borderId="1" xfId="0" applyNumberFormat="1" applyFont="1" applyFill="1" applyBorder="1" applyAlignment="1">
      <alignment horizontal="left" vertical="center"/>
    </xf>
    <xf numFmtId="0" fontId="1" fillId="9" borderId="1" xfId="2" quotePrefix="1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164" fontId="0" fillId="2" borderId="1" xfId="3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3" borderId="1" xfId="3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9" borderId="1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7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167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167" fontId="1" fillId="6" borderId="1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7" fontId="1" fillId="2" borderId="0" xfId="0" applyNumberFormat="1" applyFont="1" applyFill="1" applyAlignment="1">
      <alignment vertical="center"/>
    </xf>
    <xf numFmtId="167" fontId="1" fillId="2" borderId="1" xfId="0" applyNumberFormat="1" applyFont="1" applyFill="1" applyBorder="1" applyAlignment="1">
      <alignment horizontal="center" vertical="center"/>
    </xf>
    <xf numFmtId="167" fontId="1" fillId="2" borderId="1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167" fontId="1" fillId="0" borderId="0" xfId="0" applyNumberFormat="1" applyFont="1"/>
    <xf numFmtId="0" fontId="0" fillId="2" borderId="0" xfId="0" applyFill="1"/>
    <xf numFmtId="165" fontId="1" fillId="0" borderId="0" xfId="0" applyNumberFormat="1" applyFont="1"/>
    <xf numFmtId="0" fontId="1" fillId="0" borderId="2" xfId="0" applyFont="1" applyBorder="1" applyAlignment="1">
      <alignment vertical="center" wrapText="1"/>
    </xf>
    <xf numFmtId="167" fontId="1" fillId="0" borderId="1" xfId="0" quotePrefix="1" applyNumberFormat="1" applyFont="1" applyFill="1" applyBorder="1" applyAlignment="1">
      <alignment vertical="center"/>
    </xf>
    <xf numFmtId="166" fontId="1" fillId="0" borderId="1" xfId="1" quotePrefix="1" applyNumberFormat="1" applyFont="1" applyBorder="1" applyAlignment="1">
      <alignment horizontal="left" vertical="center"/>
    </xf>
    <xf numFmtId="167" fontId="1" fillId="0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166" fontId="1" fillId="0" borderId="1" xfId="1" applyNumberFormat="1" applyFont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67" fontId="1" fillId="0" borderId="0" xfId="0" applyNumberFormat="1" applyFont="1" applyFill="1" applyAlignment="1">
      <alignment vertical="center"/>
    </xf>
    <xf numFmtId="166" fontId="67" fillId="0" borderId="0" xfId="1" applyNumberFormat="1" applyFont="1" applyAlignment="1">
      <alignment vertical="center"/>
    </xf>
    <xf numFmtId="166" fontId="1" fillId="0" borderId="0" xfId="1" applyNumberFormat="1" applyFont="1" applyFill="1" applyAlignment="1">
      <alignment vertical="center"/>
    </xf>
    <xf numFmtId="41" fontId="1" fillId="2" borderId="1" xfId="2" applyNumberFormat="1" applyFont="1" applyFill="1" applyBorder="1" applyAlignment="1">
      <alignment horizontal="left" vertical="center" wrapText="1"/>
    </xf>
    <xf numFmtId="41" fontId="0" fillId="2" borderId="0" xfId="0" applyNumberFormat="1" applyFill="1" applyAlignment="1">
      <alignment vertical="center"/>
    </xf>
    <xf numFmtId="0" fontId="0" fillId="2" borderId="1" xfId="0" applyFill="1" applyBorder="1"/>
    <xf numFmtId="0" fontId="1" fillId="8" borderId="1" xfId="0" quotePrefix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167" fontId="1" fillId="8" borderId="1" xfId="0" applyNumberFormat="1" applyFont="1" applyFill="1" applyBorder="1" applyAlignment="1">
      <alignment vertical="center"/>
    </xf>
    <xf numFmtId="3" fontId="1" fillId="8" borderId="1" xfId="0" applyNumberFormat="1" applyFont="1" applyFill="1" applyBorder="1" applyAlignment="1">
      <alignment horizontal="left" vertical="center"/>
    </xf>
    <xf numFmtId="3" fontId="1" fillId="8" borderId="1" xfId="0" applyNumberFormat="1" applyFont="1" applyFill="1" applyBorder="1" applyAlignment="1">
      <alignment horizontal="center" vertical="center"/>
    </xf>
    <xf numFmtId="41" fontId="1" fillId="8" borderId="1" xfId="2" applyNumberFormat="1" applyFont="1" applyFill="1" applyBorder="1" applyAlignment="1">
      <alignment horizontal="left" vertical="center" wrapText="1"/>
    </xf>
    <xf numFmtId="0" fontId="1" fillId="8" borderId="1" xfId="2" quotePrefix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wrapText="1"/>
    </xf>
    <xf numFmtId="167" fontId="1" fillId="8" borderId="1" xfId="0" applyNumberFormat="1" applyFont="1" applyFill="1" applyBorder="1" applyAlignment="1">
      <alignment horizontal="left" vertical="center"/>
    </xf>
    <xf numFmtId="167" fontId="1" fillId="8" borderId="5" xfId="0" applyNumberFormat="1" applyFont="1" applyFill="1" applyBorder="1" applyAlignment="1">
      <alignment horizontal="left" vertical="center" wrapText="1"/>
    </xf>
    <xf numFmtId="167" fontId="1" fillId="8" borderId="6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8" borderId="1" xfId="0" quotePrefix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166" fontId="0" fillId="8" borderId="1" xfId="1" applyNumberFormat="1" applyFont="1" applyFill="1" applyBorder="1" applyAlignment="1">
      <alignment horizontal="left" vertical="center"/>
    </xf>
    <xf numFmtId="166" fontId="0" fillId="8" borderId="1" xfId="1" applyNumberFormat="1" applyFont="1" applyFill="1" applyBorder="1" applyAlignment="1">
      <alignment vertical="center"/>
    </xf>
    <xf numFmtId="167" fontId="1" fillId="8" borderId="5" xfId="0" applyNumberFormat="1" applyFont="1" applyFill="1" applyBorder="1" applyAlignment="1">
      <alignment horizontal="center" vertical="center" wrapText="1"/>
    </xf>
    <xf numFmtId="167" fontId="1" fillId="8" borderId="7" xfId="0" applyNumberFormat="1" applyFont="1" applyFill="1" applyBorder="1" applyAlignment="1">
      <alignment horizontal="center" vertical="center" wrapText="1"/>
    </xf>
    <xf numFmtId="167" fontId="1" fillId="8" borderId="6" xfId="0" applyNumberFormat="1" applyFont="1" applyFill="1" applyBorder="1" applyAlignment="1">
      <alignment horizontal="center" vertical="center" wrapText="1"/>
    </xf>
    <xf numFmtId="166" fontId="67" fillId="0" borderId="0" xfId="1" applyNumberFormat="1" applyFont="1" applyAlignment="1"/>
  </cellXfs>
  <cellStyles count="5">
    <cellStyle name="Comma" xfId="1" builtinId="3"/>
    <cellStyle name="Comma [0]" xfId="3" builtinId="6"/>
    <cellStyle name="Normal" xfId="0" builtinId="0"/>
    <cellStyle name="Normal 2" xfId="4"/>
    <cellStyle name="Normal 2 10" xfId="2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zoomScale="80" zoomScaleNormal="80" workbookViewId="0">
      <selection activeCell="I33" sqref="I33"/>
    </sheetView>
  </sheetViews>
  <sheetFormatPr defaultColWidth="9" defaultRowHeight="15" x14ac:dyDescent="0.25"/>
  <cols>
    <col min="1" max="1" width="5.7109375" customWidth="1"/>
    <col min="2" max="2" width="18" customWidth="1"/>
    <col min="3" max="3" width="29.42578125" customWidth="1"/>
    <col min="4" max="4" width="34.42578125" customWidth="1"/>
    <col min="5" max="5" width="23" customWidth="1"/>
    <col min="6" max="6" width="33.140625" customWidth="1"/>
    <col min="7" max="7" width="19.42578125" customWidth="1"/>
    <col min="8" max="10" width="19.28515625" customWidth="1"/>
    <col min="11" max="11" width="20.42578125" customWidth="1"/>
    <col min="12" max="12" width="16" customWidth="1"/>
  </cols>
  <sheetData>
    <row r="1" spans="1:14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6"/>
    </row>
    <row r="3" spans="1:14" x14ac:dyDescent="0.25">
      <c r="A3" s="3" t="s">
        <v>1</v>
      </c>
      <c r="B3" s="3" t="s">
        <v>111</v>
      </c>
      <c r="C3" s="3" t="s">
        <v>2</v>
      </c>
      <c r="D3" s="3" t="s">
        <v>3</v>
      </c>
      <c r="E3" s="4" t="s">
        <v>4</v>
      </c>
      <c r="F3" s="3" t="s">
        <v>112</v>
      </c>
      <c r="G3" s="3" t="s">
        <v>113</v>
      </c>
      <c r="H3" s="3" t="s">
        <v>114</v>
      </c>
      <c r="I3" s="3" t="s">
        <v>14</v>
      </c>
      <c r="J3" s="3" t="s">
        <v>115</v>
      </c>
      <c r="K3" s="3" t="s">
        <v>116</v>
      </c>
      <c r="L3" s="3" t="s">
        <v>5</v>
      </c>
      <c r="M3" s="49"/>
    </row>
    <row r="4" spans="1:14" ht="15" customHeight="1" x14ac:dyDescent="0.25">
      <c r="A4" s="26" t="s">
        <v>140</v>
      </c>
      <c r="B4" s="5"/>
      <c r="C4" s="14"/>
      <c r="D4" s="7"/>
      <c r="E4" s="11"/>
      <c r="F4" s="12"/>
      <c r="G4" s="15"/>
      <c r="H4" s="13"/>
      <c r="I4" s="17"/>
      <c r="J4" s="17"/>
      <c r="K4" s="13"/>
      <c r="L4" s="18"/>
      <c r="M4" s="54"/>
    </row>
    <row r="5" spans="1:14" ht="60.95" customHeight="1" x14ac:dyDescent="0.25">
      <c r="A5" s="10">
        <v>1</v>
      </c>
      <c r="B5" s="92" t="s">
        <v>141</v>
      </c>
      <c r="C5" s="14" t="s">
        <v>6</v>
      </c>
      <c r="D5" s="7" t="s">
        <v>7</v>
      </c>
      <c r="E5" s="11">
        <v>109080000</v>
      </c>
      <c r="F5" s="15" t="s">
        <v>142</v>
      </c>
      <c r="G5" s="15" t="s">
        <v>143</v>
      </c>
      <c r="H5" s="13" t="s">
        <v>144</v>
      </c>
      <c r="I5" s="53" t="s">
        <v>124</v>
      </c>
      <c r="J5" s="53"/>
      <c r="K5" s="13"/>
      <c r="L5" s="18" t="s">
        <v>145</v>
      </c>
      <c r="M5" s="54"/>
    </row>
    <row r="6" spans="1:14" ht="60" customHeight="1" x14ac:dyDescent="0.25">
      <c r="A6" s="5">
        <v>2</v>
      </c>
      <c r="B6" s="92" t="s">
        <v>146</v>
      </c>
      <c r="C6" s="14" t="s">
        <v>6</v>
      </c>
      <c r="D6" s="7" t="s">
        <v>7</v>
      </c>
      <c r="E6" s="11">
        <v>236340000</v>
      </c>
      <c r="F6" s="15" t="s">
        <v>142</v>
      </c>
      <c r="G6" s="15" t="s">
        <v>143</v>
      </c>
      <c r="H6" s="13"/>
      <c r="I6" s="17"/>
      <c r="J6" s="17"/>
      <c r="K6" s="13"/>
      <c r="L6" s="18" t="s">
        <v>147</v>
      </c>
      <c r="M6" s="54"/>
      <c r="N6" s="55"/>
    </row>
    <row r="7" spans="1:14" ht="60" customHeight="1" x14ac:dyDescent="0.25">
      <c r="A7" s="10">
        <v>3</v>
      </c>
      <c r="B7" s="92" t="s">
        <v>148</v>
      </c>
      <c r="C7" s="14" t="s">
        <v>6</v>
      </c>
      <c r="D7" s="7" t="s">
        <v>7</v>
      </c>
      <c r="E7" s="11">
        <v>18170909</v>
      </c>
      <c r="F7" s="15" t="s">
        <v>142</v>
      </c>
      <c r="G7" s="15" t="s">
        <v>143</v>
      </c>
      <c r="H7" s="13"/>
      <c r="I7" s="17"/>
      <c r="J7" s="17"/>
      <c r="K7" s="13"/>
      <c r="L7" s="18" t="s">
        <v>149</v>
      </c>
      <c r="M7" s="54"/>
      <c r="N7" t="s">
        <v>150</v>
      </c>
    </row>
    <row r="8" spans="1:14" ht="15" customHeight="1" x14ac:dyDescent="0.25">
      <c r="A8" s="5">
        <v>4</v>
      </c>
      <c r="B8" s="117" t="s">
        <v>307</v>
      </c>
      <c r="C8" s="14" t="s">
        <v>152</v>
      </c>
      <c r="D8" s="6" t="s">
        <v>153</v>
      </c>
      <c r="E8" s="11">
        <v>110695000</v>
      </c>
      <c r="F8" s="94" t="s">
        <v>154</v>
      </c>
      <c r="G8" s="94" t="s">
        <v>155</v>
      </c>
      <c r="H8" s="131" t="s">
        <v>323</v>
      </c>
      <c r="I8" s="53" t="s">
        <v>124</v>
      </c>
      <c r="J8" s="17"/>
      <c r="K8" s="160" t="s">
        <v>360</v>
      </c>
      <c r="L8" s="116" t="s">
        <v>295</v>
      </c>
      <c r="M8" s="54"/>
    </row>
    <row r="9" spans="1:14" ht="15" customHeight="1" x14ac:dyDescent="0.25">
      <c r="A9" s="10">
        <v>5</v>
      </c>
      <c r="B9" s="126" t="s">
        <v>315</v>
      </c>
      <c r="C9" s="14" t="s">
        <v>152</v>
      </c>
      <c r="D9" s="6" t="s">
        <v>153</v>
      </c>
      <c r="E9" s="11">
        <v>94271500</v>
      </c>
      <c r="F9" s="94" t="s">
        <v>154</v>
      </c>
      <c r="G9" s="115" t="s">
        <v>155</v>
      </c>
      <c r="H9" s="131" t="s">
        <v>323</v>
      </c>
      <c r="I9" s="53" t="s">
        <v>124</v>
      </c>
      <c r="J9" s="17"/>
      <c r="K9" s="160" t="s">
        <v>360</v>
      </c>
      <c r="L9" s="116" t="s">
        <v>296</v>
      </c>
      <c r="M9" s="54"/>
    </row>
    <row r="10" spans="1:14" ht="15" customHeight="1" x14ac:dyDescent="0.25">
      <c r="A10" s="5">
        <v>6</v>
      </c>
      <c r="B10" s="150" t="s">
        <v>339</v>
      </c>
      <c r="C10" s="14" t="s">
        <v>152</v>
      </c>
      <c r="D10" s="6" t="s">
        <v>153</v>
      </c>
      <c r="E10" s="11">
        <v>92831500</v>
      </c>
      <c r="F10" s="94" t="s">
        <v>154</v>
      </c>
      <c r="G10" s="115" t="s">
        <v>155</v>
      </c>
      <c r="H10" s="13"/>
      <c r="I10" s="17"/>
      <c r="J10" s="17"/>
      <c r="K10" s="13"/>
      <c r="L10" s="127" t="s">
        <v>316</v>
      </c>
      <c r="M10" s="54"/>
    </row>
    <row r="11" spans="1:14" ht="15" customHeight="1" x14ac:dyDescent="0.25">
      <c r="A11" s="10">
        <v>7</v>
      </c>
      <c r="B11" s="150" t="s">
        <v>340</v>
      </c>
      <c r="C11" s="14" t="s">
        <v>152</v>
      </c>
      <c r="D11" s="6" t="s">
        <v>153</v>
      </c>
      <c r="E11" s="11">
        <v>85072000</v>
      </c>
      <c r="F11" s="94" t="s">
        <v>154</v>
      </c>
      <c r="G11" s="115" t="s">
        <v>155</v>
      </c>
      <c r="H11" s="13"/>
      <c r="I11" s="17"/>
      <c r="J11" s="17"/>
      <c r="K11" s="13"/>
      <c r="L11" s="127" t="s">
        <v>317</v>
      </c>
      <c r="M11" s="54"/>
    </row>
    <row r="12" spans="1:14" ht="15" customHeight="1" x14ac:dyDescent="0.25">
      <c r="A12" s="5">
        <v>8</v>
      </c>
      <c r="B12" s="150" t="s">
        <v>341</v>
      </c>
      <c r="C12" s="14" t="s">
        <v>152</v>
      </c>
      <c r="D12" s="6" t="s">
        <v>153</v>
      </c>
      <c r="E12" s="11">
        <v>94301500</v>
      </c>
      <c r="F12" s="94" t="s">
        <v>154</v>
      </c>
      <c r="G12" s="115" t="s">
        <v>155</v>
      </c>
      <c r="H12" s="13"/>
      <c r="I12" s="17"/>
      <c r="J12" s="17"/>
      <c r="K12" s="13"/>
      <c r="L12" s="127" t="s">
        <v>318</v>
      </c>
      <c r="M12" s="54"/>
    </row>
    <row r="13" spans="1:14" ht="15" customHeight="1" x14ac:dyDescent="0.25">
      <c r="A13" s="10">
        <v>9</v>
      </c>
      <c r="B13" s="150" t="s">
        <v>342</v>
      </c>
      <c r="C13" s="14" t="s">
        <v>152</v>
      </c>
      <c r="D13" s="6" t="s">
        <v>153</v>
      </c>
      <c r="E13" s="11">
        <v>90405000</v>
      </c>
      <c r="F13" s="94" t="s">
        <v>154</v>
      </c>
      <c r="G13" s="115" t="s">
        <v>155</v>
      </c>
      <c r="H13" s="13"/>
      <c r="I13" s="17"/>
      <c r="J13" s="17"/>
      <c r="K13" s="13"/>
      <c r="L13" s="127" t="s">
        <v>319</v>
      </c>
      <c r="M13" s="54"/>
    </row>
    <row r="14" spans="1:14" ht="15" customHeight="1" x14ac:dyDescent="0.25">
      <c r="A14" s="5">
        <v>10</v>
      </c>
      <c r="B14" s="150" t="s">
        <v>343</v>
      </c>
      <c r="C14" s="14" t="s">
        <v>152</v>
      </c>
      <c r="D14" s="6" t="s">
        <v>153</v>
      </c>
      <c r="E14" s="11">
        <v>93281500</v>
      </c>
      <c r="F14" s="94" t="s">
        <v>154</v>
      </c>
      <c r="G14" s="115" t="s">
        <v>155</v>
      </c>
      <c r="H14" s="13"/>
      <c r="I14" s="17"/>
      <c r="J14" s="17"/>
      <c r="K14" s="13"/>
      <c r="L14" s="127" t="s">
        <v>320</v>
      </c>
      <c r="M14" s="54"/>
    </row>
    <row r="15" spans="1:14" ht="66" customHeight="1" x14ac:dyDescent="0.25">
      <c r="A15" s="10">
        <v>11</v>
      </c>
      <c r="B15" s="95" t="s">
        <v>156</v>
      </c>
      <c r="C15" s="32" t="s">
        <v>8</v>
      </c>
      <c r="D15" s="6" t="s">
        <v>9</v>
      </c>
      <c r="E15" s="11">
        <v>44700000</v>
      </c>
      <c r="F15" s="15" t="s">
        <v>157</v>
      </c>
      <c r="G15" s="94" t="s">
        <v>158</v>
      </c>
      <c r="H15" s="13" t="s">
        <v>159</v>
      </c>
      <c r="I15" s="53" t="s">
        <v>124</v>
      </c>
      <c r="J15" s="53"/>
      <c r="K15" s="13"/>
      <c r="L15" s="19"/>
      <c r="M15" s="54"/>
    </row>
    <row r="16" spans="1:14" ht="58.5" customHeight="1" x14ac:dyDescent="0.25">
      <c r="A16" s="5">
        <v>12</v>
      </c>
      <c r="B16" s="95" t="s">
        <v>160</v>
      </c>
      <c r="C16" s="32" t="s">
        <v>161</v>
      </c>
      <c r="D16" s="6" t="s">
        <v>162</v>
      </c>
      <c r="E16" s="11">
        <v>87400000</v>
      </c>
      <c r="F16" s="15" t="s">
        <v>163</v>
      </c>
      <c r="G16" s="94" t="s">
        <v>164</v>
      </c>
      <c r="H16" s="13" t="s">
        <v>123</v>
      </c>
      <c r="I16" s="53" t="s">
        <v>124</v>
      </c>
      <c r="J16" s="53"/>
      <c r="K16" s="13"/>
      <c r="L16" s="103"/>
      <c r="M16" s="56"/>
    </row>
    <row r="17" spans="1:13" ht="60" x14ac:dyDescent="0.25">
      <c r="A17" s="10">
        <v>13</v>
      </c>
      <c r="B17" s="95" t="s">
        <v>165</v>
      </c>
      <c r="C17" s="32" t="s">
        <v>166</v>
      </c>
      <c r="D17" s="7" t="s">
        <v>167</v>
      </c>
      <c r="E17" s="30">
        <v>84600000</v>
      </c>
      <c r="F17" s="34" t="s">
        <v>168</v>
      </c>
      <c r="G17" s="94" t="s">
        <v>169</v>
      </c>
      <c r="H17" s="13" t="s">
        <v>170</v>
      </c>
      <c r="I17" s="53" t="s">
        <v>124</v>
      </c>
      <c r="J17" s="53"/>
      <c r="K17" s="11"/>
      <c r="L17" s="104"/>
      <c r="M17" s="57"/>
    </row>
    <row r="18" spans="1:13" ht="45" x14ac:dyDescent="0.25">
      <c r="A18" s="5">
        <v>14</v>
      </c>
      <c r="B18" s="95" t="s">
        <v>171</v>
      </c>
      <c r="C18" s="32" t="s">
        <v>172</v>
      </c>
      <c r="D18" s="7" t="s">
        <v>173</v>
      </c>
      <c r="E18" s="174">
        <v>89830000</v>
      </c>
      <c r="F18" s="35" t="s">
        <v>174</v>
      </c>
      <c r="G18" s="15" t="s">
        <v>175</v>
      </c>
      <c r="H18" s="13" t="s">
        <v>123</v>
      </c>
      <c r="I18" s="53" t="s">
        <v>124</v>
      </c>
      <c r="J18" s="53"/>
      <c r="K18" s="11"/>
      <c r="L18" s="104"/>
      <c r="M18" s="57"/>
    </row>
    <row r="19" spans="1:13" ht="75" customHeight="1" x14ac:dyDescent="0.25">
      <c r="A19" s="10">
        <v>15</v>
      </c>
      <c r="B19" s="92" t="s">
        <v>260</v>
      </c>
      <c r="C19" s="109" t="s">
        <v>254</v>
      </c>
      <c r="D19" s="7" t="s">
        <v>242</v>
      </c>
      <c r="E19" s="30">
        <v>85670909</v>
      </c>
      <c r="F19" s="84" t="s">
        <v>243</v>
      </c>
      <c r="G19" s="94" t="s">
        <v>244</v>
      </c>
      <c r="H19" s="114" t="s">
        <v>293</v>
      </c>
      <c r="I19" s="53" t="s">
        <v>124</v>
      </c>
      <c r="J19" s="11"/>
      <c r="K19" s="11"/>
      <c r="L19" s="19"/>
      <c r="M19" s="57"/>
    </row>
    <row r="20" spans="1:13" ht="45" x14ac:dyDescent="0.25">
      <c r="A20" s="5">
        <v>16</v>
      </c>
      <c r="B20" s="92" t="s">
        <v>259</v>
      </c>
      <c r="C20" s="110" t="s">
        <v>247</v>
      </c>
      <c r="D20" s="7" t="s">
        <v>248</v>
      </c>
      <c r="E20" s="30">
        <v>90275000</v>
      </c>
      <c r="F20" s="84" t="s">
        <v>249</v>
      </c>
      <c r="G20" s="94" t="s">
        <v>244</v>
      </c>
      <c r="H20" s="15"/>
      <c r="I20" s="11"/>
      <c r="J20" s="11"/>
      <c r="K20" s="11"/>
      <c r="L20" s="19"/>
      <c r="M20" s="57"/>
    </row>
    <row r="21" spans="1:13" ht="45" x14ac:dyDescent="0.25">
      <c r="A21" s="10">
        <v>17</v>
      </c>
      <c r="B21" s="92" t="s">
        <v>281</v>
      </c>
      <c r="C21" s="110" t="s">
        <v>329</v>
      </c>
      <c r="D21" s="7" t="s">
        <v>279</v>
      </c>
      <c r="E21" s="30">
        <v>85830000</v>
      </c>
      <c r="F21" s="84" t="s">
        <v>274</v>
      </c>
      <c r="G21" s="94" t="s">
        <v>275</v>
      </c>
      <c r="H21" s="15"/>
      <c r="I21" s="11"/>
      <c r="J21" s="11"/>
      <c r="K21" s="11"/>
      <c r="L21" s="19"/>
      <c r="M21" s="57"/>
    </row>
    <row r="22" spans="1:13" ht="45" x14ac:dyDescent="0.25">
      <c r="A22" s="5">
        <v>18</v>
      </c>
      <c r="B22" s="121" t="s">
        <v>311</v>
      </c>
      <c r="C22" s="110" t="s">
        <v>312</v>
      </c>
      <c r="D22" s="123" t="s">
        <v>313</v>
      </c>
      <c r="E22" s="174">
        <v>67600000</v>
      </c>
      <c r="F22" s="84" t="s">
        <v>314</v>
      </c>
      <c r="G22" s="94" t="s">
        <v>268</v>
      </c>
      <c r="H22" s="151" t="s">
        <v>344</v>
      </c>
      <c r="I22" s="53" t="s">
        <v>124</v>
      </c>
      <c r="J22" s="11"/>
      <c r="K22" s="11"/>
      <c r="L22" s="179" t="s">
        <v>391</v>
      </c>
      <c r="M22" s="57"/>
    </row>
    <row r="23" spans="1:13" ht="45" x14ac:dyDescent="0.25">
      <c r="A23" s="10">
        <v>19</v>
      </c>
      <c r="B23" s="92" t="s">
        <v>280</v>
      </c>
      <c r="C23" s="169" t="s">
        <v>276</v>
      </c>
      <c r="D23" s="7" t="s">
        <v>277</v>
      </c>
      <c r="E23" s="30">
        <v>53900000</v>
      </c>
      <c r="F23" s="84" t="s">
        <v>278</v>
      </c>
      <c r="G23" s="94" t="s">
        <v>255</v>
      </c>
      <c r="H23" s="159"/>
      <c r="I23" s="53" t="s">
        <v>124</v>
      </c>
      <c r="J23" s="11"/>
      <c r="K23" s="168" t="s">
        <v>380</v>
      </c>
      <c r="L23" s="19"/>
      <c r="M23" s="57"/>
    </row>
    <row r="24" spans="1:13" ht="45" x14ac:dyDescent="0.25">
      <c r="A24" s="5">
        <v>20</v>
      </c>
      <c r="B24" s="92" t="s">
        <v>283</v>
      </c>
      <c r="C24" s="169" t="s">
        <v>282</v>
      </c>
      <c r="D24" s="165" t="s">
        <v>379</v>
      </c>
      <c r="E24" s="30">
        <v>45050000</v>
      </c>
      <c r="F24" s="84" t="s">
        <v>284</v>
      </c>
      <c r="G24" s="94" t="s">
        <v>268</v>
      </c>
      <c r="H24" s="15"/>
      <c r="I24" s="11"/>
      <c r="J24" s="11"/>
      <c r="K24" s="11"/>
      <c r="L24" s="19"/>
      <c r="M24" s="57"/>
    </row>
    <row r="25" spans="1:13" ht="30" x14ac:dyDescent="0.25">
      <c r="A25" s="10">
        <v>21</v>
      </c>
      <c r="B25" s="158" t="s">
        <v>353</v>
      </c>
      <c r="C25" s="170" t="s">
        <v>354</v>
      </c>
      <c r="D25" s="155" t="s">
        <v>355</v>
      </c>
      <c r="E25" s="30">
        <v>67538100</v>
      </c>
      <c r="F25" s="35" t="s">
        <v>356</v>
      </c>
      <c r="G25" s="156" t="s">
        <v>357</v>
      </c>
      <c r="H25" s="15"/>
      <c r="I25" s="11"/>
      <c r="J25" s="11"/>
      <c r="K25" s="11"/>
      <c r="L25" s="19"/>
      <c r="M25" s="57"/>
    </row>
    <row r="26" spans="1:13" ht="30" x14ac:dyDescent="0.25">
      <c r="A26" s="5">
        <v>22</v>
      </c>
      <c r="B26" s="161" t="s">
        <v>371</v>
      </c>
      <c r="C26" s="169" t="s">
        <v>372</v>
      </c>
      <c r="D26" s="162" t="s">
        <v>373</v>
      </c>
      <c r="E26" s="30">
        <v>88900000</v>
      </c>
      <c r="F26" s="35" t="s">
        <v>374</v>
      </c>
      <c r="G26" s="163" t="s">
        <v>375</v>
      </c>
      <c r="H26" s="15"/>
      <c r="I26" s="11"/>
      <c r="J26" s="11"/>
      <c r="K26" s="11"/>
      <c r="L26" s="19"/>
      <c r="M26" s="57"/>
    </row>
    <row r="27" spans="1:13" ht="30" x14ac:dyDescent="0.25">
      <c r="A27" s="10">
        <v>23</v>
      </c>
      <c r="B27" s="177" t="s">
        <v>390</v>
      </c>
      <c r="C27" s="169" t="s">
        <v>381</v>
      </c>
      <c r="D27" s="171" t="s">
        <v>383</v>
      </c>
      <c r="E27" s="30">
        <v>35950000</v>
      </c>
      <c r="F27" s="84" t="s">
        <v>384</v>
      </c>
      <c r="G27" s="173" t="s">
        <v>385</v>
      </c>
      <c r="H27" s="15"/>
      <c r="I27" s="11"/>
      <c r="J27" s="11"/>
      <c r="K27" s="11"/>
      <c r="L27" s="19"/>
      <c r="M27" s="57"/>
    </row>
    <row r="28" spans="1:13" ht="30" x14ac:dyDescent="0.25">
      <c r="A28" s="5">
        <v>24</v>
      </c>
      <c r="B28" s="157" t="s">
        <v>358</v>
      </c>
      <c r="C28" s="152" t="s">
        <v>345</v>
      </c>
      <c r="D28" s="153" t="s">
        <v>346</v>
      </c>
      <c r="E28" s="30">
        <v>28770000</v>
      </c>
      <c r="F28" s="84" t="s">
        <v>347</v>
      </c>
      <c r="G28" s="154" t="s">
        <v>348</v>
      </c>
      <c r="H28" s="15"/>
      <c r="I28" s="11"/>
      <c r="J28" s="11"/>
      <c r="K28" s="11"/>
      <c r="L28" s="19"/>
      <c r="M28" s="57"/>
    </row>
    <row r="29" spans="1:13" ht="45.75" customHeight="1" x14ac:dyDescent="0.25">
      <c r="A29" s="10">
        <v>25</v>
      </c>
      <c r="B29" s="157" t="s">
        <v>359</v>
      </c>
      <c r="C29" s="35" t="s">
        <v>349</v>
      </c>
      <c r="D29" s="153" t="s">
        <v>350</v>
      </c>
      <c r="E29" s="30">
        <v>90450000</v>
      </c>
      <c r="F29" s="107" t="s">
        <v>351</v>
      </c>
      <c r="G29" s="154" t="s">
        <v>352</v>
      </c>
      <c r="H29" s="30"/>
      <c r="I29" s="11"/>
      <c r="J29" s="11"/>
      <c r="K29" s="11"/>
      <c r="L29" s="19"/>
      <c r="M29" s="57"/>
    </row>
    <row r="30" spans="1:13" ht="45" customHeight="1" x14ac:dyDescent="0.25">
      <c r="A30" s="5">
        <v>26</v>
      </c>
      <c r="B30" s="161" t="s">
        <v>361</v>
      </c>
      <c r="C30" s="112" t="s">
        <v>362</v>
      </c>
      <c r="D30" s="162" t="s">
        <v>363</v>
      </c>
      <c r="E30" s="30">
        <v>89660000</v>
      </c>
      <c r="F30" s="35" t="s">
        <v>364</v>
      </c>
      <c r="G30" s="163" t="s">
        <v>365</v>
      </c>
      <c r="H30" s="180" t="s">
        <v>392</v>
      </c>
      <c r="I30" s="53" t="s">
        <v>124</v>
      </c>
      <c r="J30" s="11"/>
      <c r="K30" s="11"/>
      <c r="L30" s="19"/>
      <c r="M30" s="57"/>
    </row>
    <row r="31" spans="1:13" ht="45" x14ac:dyDescent="0.25">
      <c r="A31" s="10">
        <v>27</v>
      </c>
      <c r="B31" s="161" t="s">
        <v>368</v>
      </c>
      <c r="C31" s="112" t="s">
        <v>362</v>
      </c>
      <c r="D31" s="162" t="s">
        <v>367</v>
      </c>
      <c r="E31" s="30">
        <v>35770000</v>
      </c>
      <c r="F31" s="35" t="s">
        <v>366</v>
      </c>
      <c r="G31" s="163" t="s">
        <v>365</v>
      </c>
      <c r="H31" s="180" t="s">
        <v>392</v>
      </c>
      <c r="I31" s="53" t="s">
        <v>124</v>
      </c>
      <c r="J31" s="11"/>
      <c r="K31" s="11"/>
      <c r="L31" s="19"/>
      <c r="M31" s="57"/>
    </row>
    <row r="32" spans="1:13" ht="45" x14ac:dyDescent="0.25">
      <c r="A32" s="5">
        <v>28</v>
      </c>
      <c r="B32" s="161" t="s">
        <v>369</v>
      </c>
      <c r="C32" s="112" t="s">
        <v>362</v>
      </c>
      <c r="D32" s="162" t="s">
        <v>370</v>
      </c>
      <c r="E32" s="30">
        <v>67150000</v>
      </c>
      <c r="F32" s="35" t="s">
        <v>366</v>
      </c>
      <c r="G32" s="163" t="s">
        <v>365</v>
      </c>
      <c r="H32" s="180" t="s">
        <v>392</v>
      </c>
      <c r="I32" s="53" t="s">
        <v>124</v>
      </c>
      <c r="J32" s="11"/>
      <c r="K32" s="11"/>
      <c r="L32" s="19"/>
      <c r="M32" s="57"/>
    </row>
    <row r="33" spans="1:13" ht="60" x14ac:dyDescent="0.25">
      <c r="A33" s="10">
        <v>29</v>
      </c>
      <c r="B33" s="172" t="s">
        <v>382</v>
      </c>
      <c r="C33" s="164" t="s">
        <v>376</v>
      </c>
      <c r="D33" s="165" t="s">
        <v>377</v>
      </c>
      <c r="E33" s="30">
        <v>78250000</v>
      </c>
      <c r="F33" s="165" t="s">
        <v>378</v>
      </c>
      <c r="G33" s="166" t="s">
        <v>344</v>
      </c>
      <c r="H33" s="30"/>
      <c r="I33" s="11"/>
      <c r="J33" s="11"/>
      <c r="K33" s="11"/>
      <c r="L33" s="19"/>
      <c r="M33" s="57"/>
    </row>
    <row r="34" spans="1:13" ht="45" x14ac:dyDescent="0.25">
      <c r="A34" s="5">
        <v>30</v>
      </c>
      <c r="B34" s="181" t="s">
        <v>393</v>
      </c>
      <c r="C34" s="182" t="s">
        <v>329</v>
      </c>
      <c r="D34" s="183" t="s">
        <v>394</v>
      </c>
      <c r="E34" s="30">
        <v>62950000</v>
      </c>
      <c r="F34" s="183" t="s">
        <v>395</v>
      </c>
      <c r="G34" s="184" t="s">
        <v>392</v>
      </c>
      <c r="H34" s="30"/>
      <c r="I34" s="11"/>
      <c r="J34" s="11"/>
      <c r="K34" s="11"/>
      <c r="L34" s="19"/>
      <c r="M34" s="57"/>
    </row>
    <row r="35" spans="1:13" ht="45" x14ac:dyDescent="0.25">
      <c r="A35" s="10">
        <v>31</v>
      </c>
      <c r="B35" s="206" t="s">
        <v>259</v>
      </c>
      <c r="C35" s="202" t="s">
        <v>425</v>
      </c>
      <c r="D35" s="203" t="s">
        <v>426</v>
      </c>
      <c r="E35" s="30">
        <v>44650000</v>
      </c>
      <c r="F35" s="203" t="s">
        <v>427</v>
      </c>
      <c r="G35" s="204" t="s">
        <v>412</v>
      </c>
      <c r="H35" s="30"/>
      <c r="I35" s="11"/>
      <c r="J35" s="11"/>
      <c r="K35" s="11"/>
      <c r="L35" s="19"/>
      <c r="M35" s="57"/>
    </row>
    <row r="36" spans="1:13" x14ac:dyDescent="0.25">
      <c r="A36" s="33"/>
      <c r="B36" s="33"/>
      <c r="C36" s="35"/>
      <c r="D36" s="153"/>
      <c r="E36" s="30"/>
      <c r="F36" s="107"/>
      <c r="G36" s="154"/>
      <c r="H36" s="30"/>
      <c r="I36" s="11"/>
      <c r="J36" s="11"/>
      <c r="K36" s="11"/>
      <c r="L36" s="19"/>
      <c r="M36" s="57"/>
    </row>
    <row r="37" spans="1:13" x14ac:dyDescent="0.25">
      <c r="A37" s="37"/>
      <c r="B37" s="37"/>
      <c r="C37" s="38"/>
      <c r="D37" s="39" t="s">
        <v>11</v>
      </c>
      <c r="E37" s="40">
        <f>SUM(E4:E29)</f>
        <v>2070912918</v>
      </c>
      <c r="F37" s="40"/>
      <c r="G37" s="40"/>
      <c r="H37" s="40"/>
      <c r="I37" s="40"/>
      <c r="J37" s="40"/>
      <c r="K37" s="40"/>
      <c r="L37" s="40"/>
      <c r="M37" s="58"/>
    </row>
    <row r="38" spans="1:13" hidden="1" x14ac:dyDescent="0.25">
      <c r="A38" s="41"/>
      <c r="B38" s="41"/>
      <c r="C38" s="42"/>
      <c r="D38" s="42"/>
      <c r="E38" s="43"/>
      <c r="F38" s="44"/>
      <c r="G38" s="44"/>
      <c r="H38" s="43"/>
      <c r="I38" s="43"/>
      <c r="J38" s="43"/>
    </row>
    <row r="39" spans="1:13" hidden="1" x14ac:dyDescent="0.25">
      <c r="A39" s="505" t="s">
        <v>12</v>
      </c>
      <c r="B39" s="505"/>
      <c r="C39" s="505"/>
      <c r="D39" s="505"/>
      <c r="E39" s="505"/>
      <c r="F39" s="505"/>
      <c r="G39" s="505"/>
      <c r="H39" s="505"/>
      <c r="I39" s="505"/>
      <c r="J39" s="505"/>
    </row>
    <row r="40" spans="1:13" hidden="1" x14ac:dyDescent="0.25">
      <c r="A40" s="41"/>
      <c r="B40" s="41"/>
      <c r="C40" s="42"/>
      <c r="D40" s="42"/>
      <c r="E40" s="43"/>
      <c r="F40" s="44"/>
      <c r="G40" s="44"/>
      <c r="H40" s="43"/>
      <c r="I40" s="43"/>
      <c r="J40" s="43"/>
    </row>
    <row r="41" spans="1:13" hidden="1" x14ac:dyDescent="0.25">
      <c r="A41" s="3" t="s">
        <v>1</v>
      </c>
      <c r="B41" s="3"/>
      <c r="C41" s="45" t="s">
        <v>2</v>
      </c>
      <c r="D41" s="45" t="s">
        <v>3</v>
      </c>
      <c r="E41" s="4" t="s">
        <v>13</v>
      </c>
      <c r="F41" s="3" t="s">
        <v>14</v>
      </c>
      <c r="G41" s="3"/>
      <c r="H41" s="3" t="s">
        <v>190</v>
      </c>
      <c r="I41" s="3"/>
      <c r="J41" s="3"/>
    </row>
    <row r="42" spans="1:13" hidden="1" x14ac:dyDescent="0.25">
      <c r="A42" s="10">
        <v>1</v>
      </c>
      <c r="B42" s="10"/>
      <c r="C42" s="7" t="s">
        <v>15</v>
      </c>
      <c r="D42" s="7" t="s">
        <v>16</v>
      </c>
      <c r="E42" s="17">
        <v>45000000</v>
      </c>
      <c r="F42" s="17"/>
      <c r="G42" s="17"/>
      <c r="H42" s="17"/>
      <c r="I42" s="17"/>
      <c r="J42" s="17"/>
    </row>
    <row r="43" spans="1:13" hidden="1" x14ac:dyDescent="0.25">
      <c r="A43" s="10">
        <v>2</v>
      </c>
      <c r="B43" s="10"/>
      <c r="C43" s="7" t="s">
        <v>17</v>
      </c>
      <c r="D43" s="7" t="s">
        <v>18</v>
      </c>
      <c r="E43" s="17">
        <v>45000000</v>
      </c>
      <c r="F43" s="17"/>
      <c r="G43" s="17"/>
      <c r="H43" s="17"/>
      <c r="I43" s="17"/>
      <c r="J43" s="17"/>
    </row>
    <row r="44" spans="1:13" hidden="1" x14ac:dyDescent="0.25">
      <c r="A44" s="10">
        <v>3</v>
      </c>
      <c r="B44" s="10"/>
      <c r="C44" s="7" t="s">
        <v>19</v>
      </c>
      <c r="D44" s="7" t="s">
        <v>20</v>
      </c>
      <c r="E44" s="30">
        <v>45000000</v>
      </c>
      <c r="F44" s="30"/>
      <c r="G44" s="30"/>
      <c r="H44" s="30"/>
      <c r="I44" s="30"/>
      <c r="J44" s="30"/>
    </row>
    <row r="45" spans="1:13" hidden="1" x14ac:dyDescent="0.25">
      <c r="A45" s="10">
        <v>4</v>
      </c>
      <c r="B45" s="10"/>
      <c r="C45" s="7" t="s">
        <v>21</v>
      </c>
      <c r="D45" s="7" t="s">
        <v>22</v>
      </c>
      <c r="E45" s="30">
        <v>45000000</v>
      </c>
      <c r="F45" s="30"/>
      <c r="G45" s="30"/>
      <c r="H45" s="30"/>
      <c r="I45" s="30"/>
      <c r="J45" s="30"/>
    </row>
    <row r="46" spans="1:13" hidden="1" x14ac:dyDescent="0.25">
      <c r="A46" s="10">
        <v>5</v>
      </c>
      <c r="B46" s="10"/>
      <c r="C46" s="7" t="s">
        <v>23</v>
      </c>
      <c r="D46" s="7" t="s">
        <v>24</v>
      </c>
      <c r="E46" s="30">
        <v>90000000</v>
      </c>
      <c r="F46" s="30"/>
      <c r="G46" s="30"/>
      <c r="H46" s="30"/>
      <c r="I46" s="30"/>
      <c r="J46" s="30"/>
    </row>
    <row r="47" spans="1:13" hidden="1" x14ac:dyDescent="0.25">
      <c r="A47" s="10">
        <v>6</v>
      </c>
      <c r="B47" s="10"/>
      <c r="C47" s="7" t="s">
        <v>25</v>
      </c>
      <c r="D47" s="7" t="s">
        <v>26</v>
      </c>
      <c r="E47" s="30">
        <v>195000000</v>
      </c>
      <c r="F47" s="30"/>
      <c r="G47" s="30"/>
      <c r="H47" s="46"/>
      <c r="I47" s="46"/>
      <c r="J47" s="46"/>
    </row>
    <row r="48" spans="1:13" ht="30" hidden="1" x14ac:dyDescent="0.25">
      <c r="A48" s="10">
        <v>7</v>
      </c>
      <c r="B48" s="10"/>
      <c r="C48" s="7" t="s">
        <v>25</v>
      </c>
      <c r="D48" s="7" t="s">
        <v>27</v>
      </c>
      <c r="E48" s="30">
        <v>150000000</v>
      </c>
      <c r="F48" s="30"/>
      <c r="G48" s="30"/>
      <c r="H48" s="30"/>
      <c r="I48" s="30"/>
      <c r="J48" s="30"/>
    </row>
    <row r="49" spans="1:10" hidden="1" x14ac:dyDescent="0.25">
      <c r="A49" s="10">
        <v>8</v>
      </c>
      <c r="B49" s="10"/>
      <c r="C49" s="7" t="s">
        <v>25</v>
      </c>
      <c r="D49" s="7" t="s">
        <v>28</v>
      </c>
      <c r="E49" s="30">
        <v>400000000</v>
      </c>
      <c r="F49" s="30"/>
      <c r="G49" s="30"/>
      <c r="H49" s="30"/>
      <c r="I49" s="30"/>
      <c r="J49" s="30"/>
    </row>
    <row r="50" spans="1:10" hidden="1" x14ac:dyDescent="0.25">
      <c r="A50" s="10">
        <v>9</v>
      </c>
      <c r="B50" s="10"/>
      <c r="C50" s="47" t="s">
        <v>25</v>
      </c>
      <c r="D50" s="47" t="s">
        <v>29</v>
      </c>
      <c r="E50" s="48">
        <v>45000000</v>
      </c>
      <c r="F50" s="30"/>
      <c r="G50" s="30"/>
      <c r="H50" s="30"/>
      <c r="I50" s="30"/>
      <c r="J50" s="30"/>
    </row>
    <row r="51" spans="1:10" hidden="1" x14ac:dyDescent="0.25">
      <c r="A51" s="10">
        <v>10</v>
      </c>
      <c r="B51" s="10"/>
      <c r="C51" s="7" t="s">
        <v>30</v>
      </c>
      <c r="D51" s="7" t="s">
        <v>22</v>
      </c>
      <c r="E51" s="30">
        <v>45000000</v>
      </c>
      <c r="F51" s="30"/>
      <c r="G51" s="30"/>
      <c r="H51" s="30"/>
      <c r="I51" s="30"/>
      <c r="J51" s="30"/>
    </row>
    <row r="52" spans="1:10" hidden="1" x14ac:dyDescent="0.25">
      <c r="A52" s="10">
        <v>11</v>
      </c>
      <c r="B52" s="10"/>
      <c r="C52" s="7" t="s">
        <v>31</v>
      </c>
      <c r="D52" s="7" t="s">
        <v>32</v>
      </c>
      <c r="E52" s="30">
        <v>45000000</v>
      </c>
      <c r="F52" s="30"/>
      <c r="G52" s="30"/>
      <c r="H52" s="30"/>
      <c r="I52" s="30"/>
      <c r="J52" s="30"/>
    </row>
    <row r="53" spans="1:10" hidden="1" x14ac:dyDescent="0.25">
      <c r="A53" s="10">
        <v>12</v>
      </c>
      <c r="B53" s="10"/>
      <c r="C53" s="7" t="s">
        <v>31</v>
      </c>
      <c r="D53" s="7" t="s">
        <v>33</v>
      </c>
      <c r="E53" s="30">
        <v>150000000</v>
      </c>
      <c r="F53" s="30"/>
      <c r="G53" s="30"/>
      <c r="H53" s="30"/>
      <c r="I53" s="30"/>
      <c r="J53" s="30"/>
    </row>
    <row r="54" spans="1:10" ht="30" hidden="1" x14ac:dyDescent="0.25">
      <c r="A54" s="10">
        <v>13</v>
      </c>
      <c r="B54" s="10"/>
      <c r="C54" s="7" t="s">
        <v>34</v>
      </c>
      <c r="D54" s="7" t="s">
        <v>35</v>
      </c>
      <c r="E54" s="30">
        <v>45000000</v>
      </c>
      <c r="F54" s="30"/>
      <c r="G54" s="30"/>
      <c r="H54" s="30"/>
      <c r="I54" s="30"/>
      <c r="J54" s="30"/>
    </row>
    <row r="55" spans="1:10" hidden="1" x14ac:dyDescent="0.25">
      <c r="A55" s="10">
        <v>14</v>
      </c>
      <c r="B55" s="10"/>
      <c r="C55" s="47" t="s">
        <v>36</v>
      </c>
      <c r="D55" s="47" t="s">
        <v>20</v>
      </c>
      <c r="E55" s="48">
        <v>40000000</v>
      </c>
      <c r="F55" s="30"/>
      <c r="G55" s="30"/>
      <c r="H55" s="30"/>
      <c r="I55" s="30"/>
      <c r="J55" s="30"/>
    </row>
    <row r="56" spans="1:10" hidden="1" x14ac:dyDescent="0.25">
      <c r="A56" s="10">
        <v>15</v>
      </c>
      <c r="B56" s="10"/>
      <c r="C56" s="7" t="s">
        <v>37</v>
      </c>
      <c r="D56" s="7" t="s">
        <v>20</v>
      </c>
      <c r="E56" s="30">
        <v>40000000</v>
      </c>
      <c r="F56" s="30"/>
      <c r="G56" s="30"/>
      <c r="H56" s="30"/>
      <c r="I56" s="30"/>
      <c r="J56" s="30"/>
    </row>
    <row r="57" spans="1:10" hidden="1" x14ac:dyDescent="0.25">
      <c r="A57" s="10">
        <v>16</v>
      </c>
      <c r="B57" s="10"/>
      <c r="C57" s="7" t="s">
        <v>38</v>
      </c>
      <c r="D57" s="7" t="s">
        <v>20</v>
      </c>
      <c r="E57" s="30">
        <v>45000000</v>
      </c>
      <c r="F57" s="30"/>
      <c r="G57" s="30"/>
      <c r="H57" s="30"/>
      <c r="I57" s="30"/>
      <c r="J57" s="30"/>
    </row>
    <row r="58" spans="1:10" hidden="1" x14ac:dyDescent="0.25">
      <c r="A58" s="10">
        <v>17</v>
      </c>
      <c r="B58" s="10"/>
      <c r="C58" s="7" t="s">
        <v>39</v>
      </c>
      <c r="D58" s="7" t="s">
        <v>20</v>
      </c>
      <c r="E58" s="30">
        <v>45000000</v>
      </c>
      <c r="F58" s="30"/>
      <c r="G58" s="30"/>
      <c r="H58" s="30"/>
      <c r="I58" s="30"/>
      <c r="J58" s="30"/>
    </row>
    <row r="59" spans="1:10" hidden="1" x14ac:dyDescent="0.25">
      <c r="A59" s="10">
        <v>18</v>
      </c>
      <c r="B59" s="10"/>
      <c r="C59" s="7" t="s">
        <v>40</v>
      </c>
      <c r="D59" s="7" t="s">
        <v>41</v>
      </c>
      <c r="E59" s="30">
        <v>250000000</v>
      </c>
      <c r="F59" s="30"/>
      <c r="G59" s="30"/>
      <c r="H59" s="30"/>
      <c r="I59" s="30"/>
      <c r="J59" s="30"/>
    </row>
    <row r="60" spans="1:10" ht="30" hidden="1" x14ac:dyDescent="0.25">
      <c r="A60" s="10">
        <v>19</v>
      </c>
      <c r="B60" s="10"/>
      <c r="C60" s="7" t="s">
        <v>42</v>
      </c>
      <c r="D60" s="7" t="s">
        <v>43</v>
      </c>
      <c r="E60" s="30">
        <v>78000000</v>
      </c>
      <c r="F60" s="30"/>
      <c r="G60" s="30"/>
      <c r="H60" s="30"/>
      <c r="I60" s="30"/>
      <c r="J60" s="30"/>
    </row>
    <row r="61" spans="1:10" ht="30" hidden="1" x14ac:dyDescent="0.25">
      <c r="A61" s="10">
        <v>20</v>
      </c>
      <c r="B61" s="10"/>
      <c r="C61" s="7" t="s">
        <v>44</v>
      </c>
      <c r="D61" s="7" t="s">
        <v>45</v>
      </c>
      <c r="E61" s="30">
        <v>100000000</v>
      </c>
      <c r="F61" s="30"/>
      <c r="G61" s="30"/>
      <c r="H61" s="30"/>
      <c r="I61" s="30"/>
      <c r="J61" s="30"/>
    </row>
    <row r="62" spans="1:10" hidden="1" x14ac:dyDescent="0.25">
      <c r="A62" s="10">
        <v>21</v>
      </c>
      <c r="B62" s="10"/>
      <c r="C62" s="7" t="s">
        <v>46</v>
      </c>
      <c r="D62" s="7" t="s">
        <v>47</v>
      </c>
      <c r="E62" s="30">
        <v>300000000</v>
      </c>
      <c r="F62" s="30"/>
      <c r="G62" s="30"/>
      <c r="H62" s="30"/>
      <c r="I62" s="30"/>
      <c r="J62" s="30"/>
    </row>
    <row r="63" spans="1:10" hidden="1" x14ac:dyDescent="0.25">
      <c r="A63" s="10">
        <v>22</v>
      </c>
      <c r="B63" s="10"/>
      <c r="C63" s="7" t="s">
        <v>46</v>
      </c>
      <c r="D63" s="7" t="s">
        <v>48</v>
      </c>
      <c r="E63" s="30">
        <v>200000000</v>
      </c>
      <c r="F63" s="30"/>
      <c r="G63" s="30"/>
      <c r="H63" s="30"/>
      <c r="I63" s="30"/>
      <c r="J63" s="30"/>
    </row>
    <row r="64" spans="1:10" hidden="1" x14ac:dyDescent="0.25">
      <c r="A64" s="10">
        <v>23</v>
      </c>
      <c r="B64" s="10"/>
      <c r="C64" s="7" t="s">
        <v>49</v>
      </c>
      <c r="D64" s="7" t="s">
        <v>50</v>
      </c>
      <c r="E64" s="30">
        <v>100000000</v>
      </c>
      <c r="F64" s="30"/>
      <c r="G64" s="30"/>
      <c r="H64" s="30"/>
      <c r="I64" s="30"/>
      <c r="J64" s="30"/>
    </row>
    <row r="65" spans="1:10" hidden="1" x14ac:dyDescent="0.25">
      <c r="A65" s="10">
        <v>24</v>
      </c>
      <c r="B65" s="10"/>
      <c r="C65" s="7" t="s">
        <v>51</v>
      </c>
      <c r="D65" s="7" t="s">
        <v>50</v>
      </c>
      <c r="E65" s="30">
        <v>100000000</v>
      </c>
      <c r="F65" s="30"/>
      <c r="G65" s="30"/>
      <c r="H65" s="30"/>
      <c r="I65" s="30"/>
      <c r="J65" s="30"/>
    </row>
    <row r="66" spans="1:10" hidden="1" x14ac:dyDescent="0.25">
      <c r="A66" s="10">
        <v>25</v>
      </c>
      <c r="B66" s="10"/>
      <c r="C66" s="7" t="s">
        <v>52</v>
      </c>
      <c r="D66" s="7" t="s">
        <v>53</v>
      </c>
      <c r="E66" s="30">
        <v>700000000</v>
      </c>
      <c r="F66" s="30"/>
      <c r="G66" s="30"/>
      <c r="H66" s="30"/>
      <c r="I66" s="30"/>
      <c r="J66" s="30"/>
    </row>
    <row r="67" spans="1:10" hidden="1" x14ac:dyDescent="0.25">
      <c r="A67" s="10">
        <v>26</v>
      </c>
      <c r="B67" s="10"/>
      <c r="C67" s="7" t="s">
        <v>52</v>
      </c>
      <c r="D67" s="7" t="s">
        <v>54</v>
      </c>
      <c r="E67" s="30">
        <v>440000000</v>
      </c>
      <c r="F67" s="30"/>
      <c r="G67" s="30"/>
      <c r="H67" s="30"/>
      <c r="I67" s="30"/>
      <c r="J67" s="30"/>
    </row>
    <row r="68" spans="1:10" hidden="1" x14ac:dyDescent="0.25">
      <c r="A68" s="10">
        <v>27</v>
      </c>
      <c r="B68" s="10"/>
      <c r="C68" s="7" t="s">
        <v>55</v>
      </c>
      <c r="D68" s="7" t="s">
        <v>53</v>
      </c>
      <c r="E68" s="30">
        <v>350000000</v>
      </c>
      <c r="F68" s="30"/>
      <c r="G68" s="30"/>
      <c r="H68" s="30"/>
      <c r="I68" s="30"/>
      <c r="J68" s="30"/>
    </row>
    <row r="69" spans="1:10" hidden="1" x14ac:dyDescent="0.25">
      <c r="A69" s="10">
        <v>28</v>
      </c>
      <c r="B69" s="10"/>
      <c r="C69" s="7" t="s">
        <v>56</v>
      </c>
      <c r="D69" s="7" t="s">
        <v>20</v>
      </c>
      <c r="E69" s="30">
        <v>50000000</v>
      </c>
      <c r="F69" s="30"/>
      <c r="G69" s="30"/>
      <c r="H69" s="30"/>
      <c r="I69" s="30"/>
      <c r="J69" s="30"/>
    </row>
    <row r="70" spans="1:10" hidden="1" x14ac:dyDescent="0.25">
      <c r="A70" s="10">
        <v>29</v>
      </c>
      <c r="B70" s="10"/>
      <c r="C70" s="7" t="s">
        <v>57</v>
      </c>
      <c r="D70" s="7" t="s">
        <v>47</v>
      </c>
      <c r="E70" s="30">
        <v>400000000</v>
      </c>
      <c r="F70" s="30"/>
      <c r="G70" s="30"/>
      <c r="H70" s="30"/>
      <c r="I70" s="30"/>
      <c r="J70" s="30"/>
    </row>
    <row r="71" spans="1:10" hidden="1" x14ac:dyDescent="0.25">
      <c r="A71" s="10">
        <v>30</v>
      </c>
      <c r="B71" s="10"/>
      <c r="C71" s="7" t="s">
        <v>58</v>
      </c>
      <c r="D71" s="7" t="s">
        <v>59</v>
      </c>
      <c r="E71" s="30">
        <v>40000000</v>
      </c>
      <c r="F71" s="30"/>
      <c r="G71" s="30"/>
      <c r="H71" s="30"/>
      <c r="I71" s="30"/>
      <c r="J71" s="30"/>
    </row>
    <row r="72" spans="1:10" hidden="1" x14ac:dyDescent="0.25">
      <c r="A72" s="10">
        <v>31</v>
      </c>
      <c r="B72" s="10"/>
      <c r="C72" s="7" t="s">
        <v>60</v>
      </c>
      <c r="D72" s="7" t="s">
        <v>61</v>
      </c>
      <c r="E72" s="30">
        <v>40000000</v>
      </c>
      <c r="F72" s="30"/>
      <c r="G72" s="30"/>
      <c r="H72" s="30"/>
      <c r="I72" s="30"/>
      <c r="J72" s="30"/>
    </row>
    <row r="73" spans="1:10" hidden="1" x14ac:dyDescent="0.25">
      <c r="A73" s="10">
        <v>32</v>
      </c>
      <c r="B73" s="10"/>
      <c r="C73" s="7" t="s">
        <v>62</v>
      </c>
      <c r="D73" s="7" t="s">
        <v>20</v>
      </c>
      <c r="E73" s="30">
        <v>35000000</v>
      </c>
      <c r="F73" s="30"/>
      <c r="G73" s="30"/>
      <c r="H73" s="30"/>
      <c r="I73" s="30"/>
      <c r="J73" s="30"/>
    </row>
    <row r="74" spans="1:10" hidden="1" x14ac:dyDescent="0.25">
      <c r="A74" s="10">
        <v>33</v>
      </c>
      <c r="B74" s="10"/>
      <c r="C74" s="7" t="s">
        <v>63</v>
      </c>
      <c r="D74" s="7" t="s">
        <v>20</v>
      </c>
      <c r="E74" s="30">
        <v>45000000</v>
      </c>
      <c r="F74" s="30"/>
      <c r="G74" s="30"/>
      <c r="H74" s="30"/>
      <c r="I74" s="30"/>
      <c r="J74" s="30"/>
    </row>
    <row r="75" spans="1:10" hidden="1" x14ac:dyDescent="0.25">
      <c r="A75" s="10">
        <v>34</v>
      </c>
      <c r="B75" s="10"/>
      <c r="C75" s="7" t="s">
        <v>64</v>
      </c>
      <c r="D75" s="7" t="s">
        <v>65</v>
      </c>
      <c r="E75" s="30">
        <v>45000000</v>
      </c>
      <c r="F75" s="30"/>
      <c r="G75" s="30"/>
      <c r="H75" s="30"/>
      <c r="I75" s="30"/>
      <c r="J75" s="30"/>
    </row>
    <row r="76" spans="1:10" hidden="1" x14ac:dyDescent="0.25">
      <c r="A76" s="10">
        <v>35</v>
      </c>
      <c r="B76" s="10"/>
      <c r="C76" s="7" t="s">
        <v>64</v>
      </c>
      <c r="D76" s="7" t="s">
        <v>66</v>
      </c>
      <c r="E76" s="30">
        <v>45000000</v>
      </c>
      <c r="F76" s="30"/>
      <c r="G76" s="30"/>
      <c r="H76" s="30"/>
      <c r="I76" s="30"/>
      <c r="J76" s="30"/>
    </row>
    <row r="77" spans="1:10" hidden="1" x14ac:dyDescent="0.25">
      <c r="A77" s="10">
        <v>36</v>
      </c>
      <c r="B77" s="10"/>
      <c r="C77" s="7" t="s">
        <v>64</v>
      </c>
      <c r="D77" s="7" t="s">
        <v>67</v>
      </c>
      <c r="E77" s="30">
        <v>45000000</v>
      </c>
      <c r="F77" s="30"/>
      <c r="G77" s="30"/>
      <c r="H77" s="30"/>
      <c r="I77" s="30"/>
      <c r="J77" s="30"/>
    </row>
    <row r="78" spans="1:10" hidden="1" x14ac:dyDescent="0.25">
      <c r="A78" s="10">
        <v>37</v>
      </c>
      <c r="B78" s="10"/>
      <c r="C78" s="7" t="s">
        <v>68</v>
      </c>
      <c r="D78" s="7" t="s">
        <v>20</v>
      </c>
      <c r="E78" s="30">
        <v>49600000</v>
      </c>
      <c r="F78" s="30"/>
      <c r="G78" s="30"/>
      <c r="H78" s="30"/>
      <c r="I78" s="30"/>
      <c r="J78" s="30"/>
    </row>
    <row r="79" spans="1:10" ht="30" hidden="1" x14ac:dyDescent="0.25">
      <c r="A79" s="10">
        <v>38</v>
      </c>
      <c r="B79" s="10"/>
      <c r="C79" s="7" t="s">
        <v>69</v>
      </c>
      <c r="D79" s="7" t="s">
        <v>20</v>
      </c>
      <c r="E79" s="30">
        <v>49000000</v>
      </c>
      <c r="F79" s="30"/>
      <c r="G79" s="30"/>
      <c r="H79" s="30"/>
      <c r="I79" s="30"/>
      <c r="J79" s="30"/>
    </row>
    <row r="80" spans="1:10" hidden="1" x14ac:dyDescent="0.25">
      <c r="A80" s="10">
        <v>39</v>
      </c>
      <c r="B80" s="10"/>
      <c r="C80" s="7" t="s">
        <v>70</v>
      </c>
      <c r="D80" s="7" t="s">
        <v>20</v>
      </c>
      <c r="E80" s="30">
        <v>48000000</v>
      </c>
      <c r="F80" s="30"/>
      <c r="G80" s="30"/>
      <c r="H80" s="30"/>
      <c r="I80" s="30"/>
      <c r="J80" s="30"/>
    </row>
    <row r="81" spans="1:10" ht="30" hidden="1" x14ac:dyDescent="0.25">
      <c r="A81" s="10">
        <v>40</v>
      </c>
      <c r="B81" s="10"/>
      <c r="C81" s="7" t="s">
        <v>71</v>
      </c>
      <c r="D81" s="7" t="s">
        <v>20</v>
      </c>
      <c r="E81" s="30">
        <v>40000000</v>
      </c>
      <c r="F81" s="30"/>
      <c r="G81" s="30"/>
      <c r="H81" s="30"/>
      <c r="I81" s="30"/>
      <c r="J81" s="30"/>
    </row>
    <row r="82" spans="1:10" hidden="1" x14ac:dyDescent="0.25">
      <c r="A82" s="10">
        <v>41</v>
      </c>
      <c r="B82" s="10"/>
      <c r="C82" s="7" t="s">
        <v>72</v>
      </c>
      <c r="D82" s="7" t="s">
        <v>20</v>
      </c>
      <c r="E82" s="30">
        <v>49000000</v>
      </c>
      <c r="F82" s="30"/>
      <c r="G82" s="30"/>
      <c r="H82" s="30"/>
      <c r="I82" s="30"/>
      <c r="J82" s="30"/>
    </row>
    <row r="83" spans="1:10" ht="30" hidden="1" x14ac:dyDescent="0.25">
      <c r="A83" s="10">
        <v>42</v>
      </c>
      <c r="B83" s="10"/>
      <c r="C83" s="7" t="s">
        <v>69</v>
      </c>
      <c r="D83" s="7" t="s">
        <v>73</v>
      </c>
      <c r="E83" s="30">
        <v>49800000</v>
      </c>
      <c r="F83" s="30"/>
      <c r="G83" s="30"/>
      <c r="H83" s="30"/>
      <c r="I83" s="30"/>
      <c r="J83" s="30"/>
    </row>
    <row r="84" spans="1:10" ht="30" hidden="1" x14ac:dyDescent="0.25">
      <c r="A84" s="10">
        <v>43</v>
      </c>
      <c r="B84" s="10"/>
      <c r="C84" s="7" t="s">
        <v>69</v>
      </c>
      <c r="D84" s="7" t="s">
        <v>74</v>
      </c>
      <c r="E84" s="30">
        <v>49800000</v>
      </c>
      <c r="F84" s="30"/>
      <c r="G84" s="30"/>
      <c r="H84" s="30"/>
      <c r="I84" s="30"/>
      <c r="J84" s="30"/>
    </row>
    <row r="85" spans="1:10" hidden="1" x14ac:dyDescent="0.25">
      <c r="A85" s="10">
        <v>44</v>
      </c>
      <c r="B85" s="10"/>
      <c r="C85" s="7" t="s">
        <v>75</v>
      </c>
      <c r="D85" s="7" t="s">
        <v>76</v>
      </c>
      <c r="E85" s="30">
        <v>1500000000</v>
      </c>
      <c r="F85" s="30"/>
      <c r="G85" s="30"/>
      <c r="H85" s="30"/>
      <c r="I85" s="30"/>
      <c r="J85" s="30"/>
    </row>
    <row r="86" spans="1:10" hidden="1" x14ac:dyDescent="0.25">
      <c r="A86" s="10">
        <v>45</v>
      </c>
      <c r="B86" s="10"/>
      <c r="C86" s="7" t="s">
        <v>75</v>
      </c>
      <c r="D86" s="7" t="s">
        <v>77</v>
      </c>
      <c r="E86" s="30">
        <v>500000000</v>
      </c>
      <c r="F86" s="30"/>
      <c r="G86" s="30"/>
      <c r="H86" s="30"/>
      <c r="I86" s="30"/>
      <c r="J86" s="30"/>
    </row>
    <row r="87" spans="1:10" hidden="1" x14ac:dyDescent="0.25">
      <c r="A87" s="10">
        <v>46</v>
      </c>
      <c r="B87" s="10"/>
      <c r="C87" s="7" t="s">
        <v>78</v>
      </c>
      <c r="D87" s="7" t="s">
        <v>79</v>
      </c>
      <c r="E87" s="30">
        <v>45000000</v>
      </c>
      <c r="F87" s="30"/>
      <c r="G87" s="30"/>
      <c r="H87" s="30"/>
      <c r="I87" s="30"/>
      <c r="J87" s="30"/>
    </row>
    <row r="88" spans="1:10" hidden="1" x14ac:dyDescent="0.25">
      <c r="A88" s="10">
        <v>47</v>
      </c>
      <c r="B88" s="10"/>
      <c r="C88" s="7" t="s">
        <v>80</v>
      </c>
      <c r="D88" s="7" t="s">
        <v>53</v>
      </c>
      <c r="E88" s="30">
        <v>300000000</v>
      </c>
      <c r="F88" s="30"/>
      <c r="G88" s="30"/>
      <c r="H88" s="30"/>
      <c r="I88" s="30"/>
      <c r="J88" s="30"/>
    </row>
    <row r="89" spans="1:10" hidden="1" x14ac:dyDescent="0.25">
      <c r="A89" s="10">
        <v>48</v>
      </c>
      <c r="B89" s="10"/>
      <c r="C89" s="7" t="s">
        <v>81</v>
      </c>
      <c r="D89" s="7" t="s">
        <v>82</v>
      </c>
      <c r="E89" s="30">
        <v>500000000</v>
      </c>
      <c r="F89" s="30"/>
      <c r="G89" s="30"/>
      <c r="H89" s="30"/>
      <c r="I89" s="30"/>
      <c r="J89" s="30"/>
    </row>
    <row r="90" spans="1:10" hidden="1" x14ac:dyDescent="0.25">
      <c r="A90" s="10">
        <v>49</v>
      </c>
      <c r="B90" s="10"/>
      <c r="C90" s="7" t="s">
        <v>83</v>
      </c>
      <c r="D90" s="7" t="s">
        <v>84</v>
      </c>
      <c r="E90" s="30">
        <v>2900000000</v>
      </c>
      <c r="F90" s="30"/>
      <c r="G90" s="30"/>
      <c r="H90" s="30"/>
      <c r="I90" s="30"/>
      <c r="J90" s="30"/>
    </row>
    <row r="91" spans="1:10" hidden="1" x14ac:dyDescent="0.25">
      <c r="A91" s="10">
        <v>50</v>
      </c>
      <c r="B91" s="10"/>
      <c r="C91" s="7" t="s">
        <v>83</v>
      </c>
      <c r="D91" s="7" t="s">
        <v>85</v>
      </c>
      <c r="E91" s="30">
        <v>1000000000</v>
      </c>
      <c r="F91" s="30"/>
      <c r="G91" s="30"/>
      <c r="H91" s="30"/>
      <c r="I91" s="30"/>
      <c r="J91" s="30"/>
    </row>
    <row r="92" spans="1:10" hidden="1" x14ac:dyDescent="0.25">
      <c r="A92" s="10">
        <v>51</v>
      </c>
      <c r="B92" s="10"/>
      <c r="C92" s="7" t="s">
        <v>86</v>
      </c>
      <c r="D92" s="7" t="s">
        <v>47</v>
      </c>
      <c r="E92" s="30">
        <v>300000000</v>
      </c>
      <c r="F92" s="30"/>
      <c r="G92" s="30"/>
      <c r="H92" s="30"/>
      <c r="I92" s="30"/>
      <c r="J92" s="30"/>
    </row>
    <row r="93" spans="1:10" hidden="1" x14ac:dyDescent="0.25">
      <c r="A93" s="10">
        <v>52</v>
      </c>
      <c r="B93" s="10"/>
      <c r="C93" s="7" t="s">
        <v>87</v>
      </c>
      <c r="D93" s="7" t="s">
        <v>20</v>
      </c>
      <c r="E93" s="30">
        <v>90000000</v>
      </c>
      <c r="F93" s="30"/>
      <c r="G93" s="30"/>
      <c r="H93" s="30"/>
      <c r="I93" s="30"/>
      <c r="J93" s="30"/>
    </row>
    <row r="94" spans="1:10" ht="30" hidden="1" x14ac:dyDescent="0.25">
      <c r="A94" s="10">
        <v>53</v>
      </c>
      <c r="B94" s="10"/>
      <c r="C94" s="7" t="s">
        <v>87</v>
      </c>
      <c r="D94" s="7" t="s">
        <v>88</v>
      </c>
      <c r="E94" s="30">
        <v>90000000</v>
      </c>
      <c r="F94" s="30"/>
      <c r="G94" s="30"/>
      <c r="H94" s="30"/>
      <c r="I94" s="30"/>
      <c r="J94" s="30"/>
    </row>
    <row r="95" spans="1:10" ht="30" hidden="1" x14ac:dyDescent="0.25">
      <c r="A95" s="10">
        <v>54</v>
      </c>
      <c r="B95" s="10"/>
      <c r="C95" s="7" t="s">
        <v>89</v>
      </c>
      <c r="D95" s="7" t="s">
        <v>20</v>
      </c>
      <c r="E95" s="30">
        <v>50000000</v>
      </c>
      <c r="F95" s="30"/>
      <c r="G95" s="30"/>
      <c r="H95" s="30"/>
      <c r="I95" s="30"/>
      <c r="J95" s="30"/>
    </row>
    <row r="96" spans="1:10" ht="30" hidden="1" x14ac:dyDescent="0.25">
      <c r="A96" s="10">
        <v>55</v>
      </c>
      <c r="B96" s="10"/>
      <c r="C96" s="7" t="s">
        <v>90</v>
      </c>
      <c r="D96" s="7" t="s">
        <v>20</v>
      </c>
      <c r="E96" s="30">
        <v>50000000</v>
      </c>
      <c r="F96" s="30"/>
      <c r="G96" s="30"/>
      <c r="H96" s="30"/>
      <c r="I96" s="30"/>
      <c r="J96" s="30"/>
    </row>
    <row r="97" spans="1:10" hidden="1" x14ac:dyDescent="0.25">
      <c r="A97" s="10">
        <v>56</v>
      </c>
      <c r="B97" s="10"/>
      <c r="C97" s="7" t="s">
        <v>91</v>
      </c>
      <c r="D97" s="7" t="s">
        <v>20</v>
      </c>
      <c r="E97" s="30">
        <v>40000000</v>
      </c>
      <c r="F97" s="30"/>
      <c r="G97" s="30"/>
      <c r="H97" s="30"/>
      <c r="I97" s="30"/>
      <c r="J97" s="30"/>
    </row>
    <row r="98" spans="1:10" ht="30" hidden="1" x14ac:dyDescent="0.25">
      <c r="A98" s="10">
        <v>57</v>
      </c>
      <c r="B98" s="10"/>
      <c r="C98" s="7" t="s">
        <v>92</v>
      </c>
      <c r="D98" s="7" t="s">
        <v>93</v>
      </c>
      <c r="E98" s="30">
        <v>50000000</v>
      </c>
      <c r="F98" s="30"/>
      <c r="G98" s="30"/>
      <c r="H98" s="30"/>
      <c r="I98" s="30"/>
      <c r="J98" s="30"/>
    </row>
    <row r="99" spans="1:10" hidden="1" x14ac:dyDescent="0.25">
      <c r="A99" s="10">
        <v>58</v>
      </c>
      <c r="B99" s="10"/>
      <c r="C99" s="7" t="s">
        <v>94</v>
      </c>
      <c r="D99" s="7" t="s">
        <v>95</v>
      </c>
      <c r="E99" s="30">
        <v>50000000</v>
      </c>
      <c r="F99" s="30"/>
      <c r="G99" s="30"/>
      <c r="H99" s="30"/>
      <c r="I99" s="30"/>
      <c r="J99" s="30"/>
    </row>
    <row r="100" spans="1:10" hidden="1" x14ac:dyDescent="0.25">
      <c r="A100" s="10">
        <v>59</v>
      </c>
      <c r="B100" s="10"/>
      <c r="C100" s="7" t="s">
        <v>94</v>
      </c>
      <c r="D100" s="7" t="s">
        <v>79</v>
      </c>
      <c r="E100" s="30">
        <v>50000000</v>
      </c>
      <c r="F100" s="30"/>
      <c r="G100" s="30"/>
      <c r="H100" s="30"/>
      <c r="I100" s="30"/>
      <c r="J100" s="30"/>
    </row>
    <row r="101" spans="1:10" hidden="1" x14ac:dyDescent="0.25">
      <c r="A101" s="10">
        <v>60</v>
      </c>
      <c r="B101" s="10"/>
      <c r="C101" s="7" t="s">
        <v>96</v>
      </c>
      <c r="D101" s="7" t="s">
        <v>97</v>
      </c>
      <c r="E101" s="30">
        <v>45000000</v>
      </c>
      <c r="F101" s="30"/>
      <c r="G101" s="30"/>
      <c r="H101" s="30"/>
      <c r="I101" s="30"/>
      <c r="J101" s="30"/>
    </row>
    <row r="102" spans="1:10" ht="30" hidden="1" x14ac:dyDescent="0.25">
      <c r="A102" s="10">
        <v>61</v>
      </c>
      <c r="B102" s="10"/>
      <c r="C102" s="7" t="s">
        <v>98</v>
      </c>
      <c r="D102" s="7" t="s">
        <v>99</v>
      </c>
      <c r="E102" s="30">
        <v>50000000</v>
      </c>
      <c r="F102" s="30"/>
      <c r="G102" s="30"/>
      <c r="H102" s="30"/>
      <c r="I102" s="30"/>
      <c r="J102" s="30"/>
    </row>
    <row r="103" spans="1:10" hidden="1" x14ac:dyDescent="0.25">
      <c r="A103" s="10">
        <v>62</v>
      </c>
      <c r="B103" s="10"/>
      <c r="C103" s="7" t="s">
        <v>100</v>
      </c>
      <c r="D103" s="7" t="s">
        <v>22</v>
      </c>
      <c r="E103" s="30">
        <v>45000000</v>
      </c>
      <c r="F103" s="30"/>
      <c r="G103" s="30"/>
      <c r="H103" s="30"/>
      <c r="I103" s="30"/>
      <c r="J103" s="30"/>
    </row>
    <row r="104" spans="1:10" hidden="1" x14ac:dyDescent="0.25">
      <c r="A104" s="10">
        <v>63</v>
      </c>
      <c r="B104" s="10"/>
      <c r="C104" s="7" t="s">
        <v>101</v>
      </c>
      <c r="D104" s="7" t="s">
        <v>99</v>
      </c>
      <c r="E104" s="30">
        <v>49500000</v>
      </c>
      <c r="F104" s="30"/>
      <c r="G104" s="30"/>
      <c r="H104" s="30"/>
      <c r="I104" s="30"/>
      <c r="J104" s="30"/>
    </row>
    <row r="105" spans="1:10" hidden="1" x14ac:dyDescent="0.25">
      <c r="A105" s="5"/>
      <c r="B105" s="5"/>
      <c r="C105" s="7"/>
      <c r="D105" s="7"/>
      <c r="E105" s="30"/>
      <c r="F105" s="30"/>
      <c r="G105" s="30"/>
      <c r="H105" s="30"/>
      <c r="I105" s="30"/>
      <c r="J105" s="30"/>
    </row>
    <row r="106" spans="1:10" hidden="1" x14ac:dyDescent="0.25">
      <c r="A106" s="59"/>
      <c r="B106" s="60"/>
      <c r="C106" s="506" t="s">
        <v>102</v>
      </c>
      <c r="D106" s="507"/>
      <c r="E106" s="61">
        <f>SUM(E42:E105)</f>
        <v>12917700000</v>
      </c>
      <c r="F106" s="62"/>
      <c r="G106" s="62"/>
      <c r="H106" s="61"/>
      <c r="I106" s="61"/>
      <c r="J106" s="61"/>
    </row>
    <row r="107" spans="1:10" hidden="1" x14ac:dyDescent="0.25">
      <c r="A107" s="41"/>
      <c r="B107" s="41"/>
      <c r="C107" s="42"/>
      <c r="D107" s="42"/>
      <c r="E107" s="43"/>
      <c r="F107" s="44"/>
      <c r="G107" s="44"/>
      <c r="H107" s="43"/>
      <c r="I107" s="43"/>
      <c r="J107" s="43"/>
    </row>
    <row r="108" spans="1:10" hidden="1" x14ac:dyDescent="0.25">
      <c r="A108" s="33"/>
      <c r="B108" s="63"/>
      <c r="C108" s="508" t="s">
        <v>103</v>
      </c>
      <c r="D108" s="509"/>
      <c r="E108" s="64" t="e">
        <f>#REF!+E106</f>
        <v>#REF!</v>
      </c>
      <c r="F108" s="30"/>
      <c r="G108" s="30"/>
      <c r="H108" s="64"/>
      <c r="I108" s="64"/>
      <c r="J108" s="64"/>
    </row>
    <row r="109" spans="1:10" hidden="1" x14ac:dyDescent="0.25">
      <c r="A109" s="41"/>
      <c r="B109" s="41"/>
      <c r="C109" s="42"/>
      <c r="D109" s="42"/>
      <c r="E109" s="43"/>
      <c r="F109" s="44"/>
      <c r="G109" s="44"/>
      <c r="H109" s="43"/>
      <c r="I109" s="43"/>
      <c r="J109" s="43"/>
    </row>
    <row r="110" spans="1:10" hidden="1" x14ac:dyDescent="0.25">
      <c r="A110" s="41"/>
      <c r="B110" s="41"/>
      <c r="C110" s="65"/>
      <c r="D110" s="65"/>
      <c r="E110" s="44"/>
      <c r="F110" s="44"/>
      <c r="G110" s="44"/>
      <c r="H110" s="66"/>
      <c r="I110" s="66"/>
      <c r="J110" s="66"/>
    </row>
    <row r="111" spans="1:10" ht="18.75" hidden="1" x14ac:dyDescent="0.3">
      <c r="A111" s="510" t="s">
        <v>104</v>
      </c>
      <c r="B111" s="510"/>
      <c r="C111" s="510"/>
      <c r="D111" s="510"/>
      <c r="E111" s="510"/>
      <c r="F111" s="510"/>
      <c r="G111" s="510"/>
      <c r="H111" s="510"/>
      <c r="I111" s="510"/>
      <c r="J111" s="510"/>
    </row>
    <row r="112" spans="1:10" hidden="1" x14ac:dyDescent="0.25">
      <c r="A112" s="67"/>
      <c r="B112" s="67"/>
      <c r="C112" s="68"/>
      <c r="D112" s="68"/>
      <c r="E112" s="69"/>
      <c r="F112" s="69"/>
      <c r="G112" s="69"/>
      <c r="H112" s="70"/>
      <c r="I112" s="70"/>
      <c r="J112" s="70"/>
    </row>
    <row r="113" spans="1:11" hidden="1" x14ac:dyDescent="0.25">
      <c r="A113" s="33">
        <v>1</v>
      </c>
      <c r="B113" s="33"/>
      <c r="C113" s="7" t="s">
        <v>105</v>
      </c>
      <c r="D113" s="7" t="s">
        <v>106</v>
      </c>
      <c r="E113" s="30">
        <v>40000000</v>
      </c>
      <c r="F113" s="71">
        <v>40000000</v>
      </c>
      <c r="G113" s="71"/>
      <c r="H113" s="98" t="s">
        <v>191</v>
      </c>
      <c r="I113" s="71"/>
      <c r="J113" s="71"/>
    </row>
    <row r="114" spans="1:11" hidden="1" x14ac:dyDescent="0.25">
      <c r="A114" s="33">
        <v>2</v>
      </c>
      <c r="B114" s="33"/>
      <c r="C114" s="7" t="s">
        <v>107</v>
      </c>
      <c r="D114" s="7" t="s">
        <v>106</v>
      </c>
      <c r="E114" s="30">
        <v>26000000</v>
      </c>
      <c r="F114" s="71">
        <v>13000000</v>
      </c>
      <c r="G114" s="71"/>
      <c r="H114" s="71">
        <v>13000000</v>
      </c>
      <c r="I114" s="71"/>
      <c r="J114" s="71"/>
    </row>
    <row r="115" spans="1:11" hidden="1" x14ac:dyDescent="0.25">
      <c r="A115" s="33">
        <v>3</v>
      </c>
      <c r="B115" s="63"/>
      <c r="C115" s="72" t="s">
        <v>108</v>
      </c>
      <c r="D115" s="7" t="s">
        <v>106</v>
      </c>
      <c r="E115" s="30">
        <v>46000000</v>
      </c>
      <c r="F115" s="71">
        <v>23000000</v>
      </c>
      <c r="G115" s="71"/>
      <c r="H115" s="71">
        <v>23000000</v>
      </c>
      <c r="I115" s="71"/>
      <c r="J115" s="71"/>
    </row>
    <row r="116" spans="1:11" hidden="1" x14ac:dyDescent="0.25">
      <c r="A116" s="33"/>
      <c r="B116" s="63"/>
      <c r="C116" s="72"/>
      <c r="D116" s="73"/>
      <c r="E116" s="30"/>
      <c r="F116" s="71"/>
      <c r="G116" s="71"/>
      <c r="H116" s="71"/>
      <c r="I116" s="71"/>
      <c r="J116" s="71"/>
    </row>
    <row r="117" spans="1:11" hidden="1" x14ac:dyDescent="0.25">
      <c r="A117" s="59"/>
      <c r="B117" s="60"/>
      <c r="C117" s="506" t="s">
        <v>109</v>
      </c>
      <c r="D117" s="507"/>
      <c r="E117" s="61">
        <f>SUM(E113:E116)</f>
        <v>112000000</v>
      </c>
      <c r="F117" s="62">
        <f>SUM(F113:F116)</f>
        <v>76000000</v>
      </c>
      <c r="G117" s="62"/>
      <c r="H117" s="74"/>
      <c r="I117" s="74"/>
      <c r="J117" s="74"/>
    </row>
    <row r="118" spans="1:11" hidden="1" x14ac:dyDescent="0.25">
      <c r="A118" s="33"/>
      <c r="B118" s="63"/>
      <c r="C118" s="503" t="s">
        <v>110</v>
      </c>
      <c r="D118" s="504"/>
      <c r="E118" s="75" t="e">
        <f>E108+E117</f>
        <v>#REF!</v>
      </c>
      <c r="F118" s="36"/>
      <c r="G118" s="36"/>
      <c r="H118" s="36"/>
      <c r="I118" s="36"/>
      <c r="J118" s="36"/>
    </row>
    <row r="119" spans="1:11" x14ac:dyDescent="0.25">
      <c r="A119" s="41"/>
      <c r="B119" s="41"/>
      <c r="C119" s="76"/>
      <c r="D119" s="77"/>
      <c r="E119" s="78"/>
    </row>
    <row r="120" spans="1:11" x14ac:dyDescent="0.25">
      <c r="C120" s="79"/>
      <c r="E120" s="80"/>
      <c r="F120" s="80"/>
    </row>
    <row r="121" spans="1:11" x14ac:dyDescent="0.25">
      <c r="A121" s="20" t="s">
        <v>192</v>
      </c>
      <c r="B121" s="20"/>
      <c r="D121" s="81"/>
      <c r="E121" s="111" t="s">
        <v>10</v>
      </c>
    </row>
    <row r="122" spans="1:11" x14ac:dyDescent="0.25">
      <c r="A122" s="20"/>
      <c r="B122" s="20"/>
      <c r="D122" s="81"/>
      <c r="E122" s="81"/>
    </row>
    <row r="123" spans="1:11" x14ac:dyDescent="0.25">
      <c r="A123" s="3" t="s">
        <v>1</v>
      </c>
      <c r="B123" s="3" t="s">
        <v>111</v>
      </c>
      <c r="C123" s="3" t="s">
        <v>2</v>
      </c>
      <c r="D123" s="3" t="s">
        <v>3</v>
      </c>
      <c r="E123" s="4" t="s">
        <v>4</v>
      </c>
      <c r="F123" s="3" t="s">
        <v>112</v>
      </c>
      <c r="G123" s="3" t="s">
        <v>113</v>
      </c>
      <c r="H123" s="3" t="s">
        <v>250</v>
      </c>
      <c r="I123" s="3" t="s">
        <v>114</v>
      </c>
      <c r="J123" s="3" t="s">
        <v>116</v>
      </c>
      <c r="K123" s="3" t="s">
        <v>5</v>
      </c>
    </row>
    <row r="124" spans="1:11" ht="45" x14ac:dyDescent="0.25">
      <c r="A124" s="82">
        <v>1</v>
      </c>
      <c r="B124" s="92" t="s">
        <v>151</v>
      </c>
      <c r="C124" s="6" t="s">
        <v>193</v>
      </c>
      <c r="D124" s="83" t="s">
        <v>194</v>
      </c>
      <c r="E124" s="11">
        <v>2200000000</v>
      </c>
      <c r="F124" s="84" t="s">
        <v>195</v>
      </c>
      <c r="G124" s="36"/>
      <c r="H124" s="85">
        <v>2530807680</v>
      </c>
      <c r="I124" s="105" t="s">
        <v>251</v>
      </c>
      <c r="J124" s="85"/>
      <c r="K124" s="11" t="s">
        <v>196</v>
      </c>
    </row>
    <row r="125" spans="1:11" ht="45" x14ac:dyDescent="0.25">
      <c r="A125" s="82">
        <v>2</v>
      </c>
      <c r="B125" s="117" t="s">
        <v>305</v>
      </c>
      <c r="C125" s="6" t="s">
        <v>193</v>
      </c>
      <c r="D125" s="83" t="s">
        <v>194</v>
      </c>
      <c r="E125" s="11">
        <v>1100000000</v>
      </c>
      <c r="F125" s="84" t="s">
        <v>195</v>
      </c>
      <c r="G125" s="36"/>
      <c r="H125" s="85">
        <v>2533429323</v>
      </c>
      <c r="I125" s="105" t="s">
        <v>252</v>
      </c>
      <c r="J125" s="85"/>
      <c r="K125" s="11" t="s">
        <v>197</v>
      </c>
    </row>
    <row r="126" spans="1:11" ht="45" x14ac:dyDescent="0.25">
      <c r="A126" s="82">
        <v>3</v>
      </c>
      <c r="B126" s="117" t="s">
        <v>306</v>
      </c>
      <c r="C126" s="6" t="s">
        <v>193</v>
      </c>
      <c r="D126" s="83" t="s">
        <v>194</v>
      </c>
      <c r="E126" s="11">
        <v>1100000000</v>
      </c>
      <c r="F126" s="84" t="s">
        <v>195</v>
      </c>
      <c r="G126" s="36"/>
      <c r="H126" s="85">
        <v>1262379982</v>
      </c>
      <c r="I126" s="132" t="s">
        <v>324</v>
      </c>
      <c r="J126" s="85"/>
      <c r="K126" s="120" t="s">
        <v>303</v>
      </c>
    </row>
    <row r="127" spans="1:11" ht="60" customHeight="1" x14ac:dyDescent="0.25">
      <c r="A127" s="82">
        <v>4</v>
      </c>
      <c r="B127" s="117" t="s">
        <v>304</v>
      </c>
      <c r="C127" s="6" t="s">
        <v>193</v>
      </c>
      <c r="D127" s="7" t="s">
        <v>194</v>
      </c>
      <c r="E127" s="11">
        <v>1100000000</v>
      </c>
      <c r="F127" s="84" t="s">
        <v>195</v>
      </c>
      <c r="G127" s="36"/>
      <c r="H127" s="85"/>
      <c r="I127" s="85"/>
      <c r="J127" s="85">
        <v>2200000000</v>
      </c>
      <c r="K127" s="119" t="s">
        <v>302</v>
      </c>
    </row>
    <row r="128" spans="1:11" ht="59.1" customHeight="1" x14ac:dyDescent="0.25">
      <c r="A128" s="82">
        <v>5</v>
      </c>
      <c r="B128" s="133" t="s">
        <v>325</v>
      </c>
      <c r="C128" s="6" t="s">
        <v>193</v>
      </c>
      <c r="D128" s="7" t="s">
        <v>198</v>
      </c>
      <c r="E128" s="11"/>
      <c r="F128" s="84" t="s">
        <v>195</v>
      </c>
      <c r="G128" s="36"/>
      <c r="H128" s="167"/>
      <c r="I128" s="85"/>
      <c r="J128" s="85">
        <v>1100000000</v>
      </c>
      <c r="K128" s="130" t="s">
        <v>326</v>
      </c>
    </row>
    <row r="129" spans="1:11" ht="59.1" customHeight="1" x14ac:dyDescent="0.25">
      <c r="A129" s="82">
        <v>6</v>
      </c>
      <c r="B129" s="82"/>
      <c r="C129" s="6" t="s">
        <v>193</v>
      </c>
      <c r="D129" s="7" t="s">
        <v>198</v>
      </c>
      <c r="E129" s="11"/>
      <c r="F129" s="84" t="s">
        <v>195</v>
      </c>
      <c r="G129" s="36"/>
      <c r="H129" s="84"/>
      <c r="I129" s="85"/>
      <c r="J129" s="84"/>
      <c r="K129" s="130" t="s">
        <v>327</v>
      </c>
    </row>
    <row r="130" spans="1:11" ht="51" customHeight="1" x14ac:dyDescent="0.25">
      <c r="A130" s="82">
        <v>7</v>
      </c>
      <c r="B130" s="82"/>
      <c r="C130" s="6" t="s">
        <v>193</v>
      </c>
      <c r="D130" s="7" t="s">
        <v>198</v>
      </c>
      <c r="E130" s="11"/>
      <c r="F130" s="84" t="s">
        <v>195</v>
      </c>
      <c r="G130" s="36"/>
      <c r="H130" s="84"/>
      <c r="I130" s="85"/>
      <c r="J130" s="84"/>
      <c r="K130" s="130" t="s">
        <v>328</v>
      </c>
    </row>
    <row r="131" spans="1:11" ht="18" customHeight="1" x14ac:dyDescent="0.25">
      <c r="C131" s="86"/>
      <c r="D131" s="87"/>
      <c r="E131" s="88"/>
      <c r="H131" s="29">
        <f>SUM(H124:H130)</f>
        <v>6326616985</v>
      </c>
      <c r="I131" s="29"/>
    </row>
    <row r="132" spans="1:11" x14ac:dyDescent="0.25">
      <c r="D132" s="81"/>
      <c r="E132" s="81">
        <v>50</v>
      </c>
      <c r="I132" s="24">
        <f>SUM(I124:I127)</f>
        <v>0</v>
      </c>
    </row>
    <row r="133" spans="1:11" x14ac:dyDescent="0.25">
      <c r="B133" t="s">
        <v>116</v>
      </c>
      <c r="C133" s="124">
        <v>2200000000</v>
      </c>
      <c r="D133" s="81" t="s">
        <v>192</v>
      </c>
      <c r="E133" s="81"/>
    </row>
    <row r="134" spans="1:11" x14ac:dyDescent="0.25">
      <c r="C134" s="81">
        <v>1100000000</v>
      </c>
      <c r="D134" s="81" t="s">
        <v>192</v>
      </c>
      <c r="E134" s="81"/>
    </row>
    <row r="135" spans="1:11" x14ac:dyDescent="0.25">
      <c r="C135" s="81">
        <v>92831500</v>
      </c>
      <c r="D135" s="81" t="s">
        <v>397</v>
      </c>
      <c r="E135" s="81"/>
    </row>
    <row r="136" spans="1:11" x14ac:dyDescent="0.25">
      <c r="C136" s="81">
        <v>85072000</v>
      </c>
      <c r="D136" s="81" t="s">
        <v>397</v>
      </c>
      <c r="E136" s="81"/>
    </row>
    <row r="137" spans="1:11" x14ac:dyDescent="0.25">
      <c r="C137" s="81">
        <v>94301500</v>
      </c>
      <c r="D137" s="81" t="s">
        <v>397</v>
      </c>
      <c r="E137" s="81"/>
    </row>
    <row r="138" spans="1:11" x14ac:dyDescent="0.25">
      <c r="C138" s="124"/>
      <c r="D138" s="81"/>
      <c r="E138" s="81"/>
    </row>
    <row r="139" spans="1:11" x14ac:dyDescent="0.25">
      <c r="B139" t="s">
        <v>14</v>
      </c>
      <c r="C139" s="81">
        <v>89660000</v>
      </c>
      <c r="D139" s="81" t="s">
        <v>78</v>
      </c>
    </row>
    <row r="140" spans="1:11" x14ac:dyDescent="0.25">
      <c r="C140" s="81">
        <v>35770000</v>
      </c>
      <c r="D140" s="81" t="s">
        <v>78</v>
      </c>
    </row>
    <row r="141" spans="1:11" ht="15.75" x14ac:dyDescent="0.25">
      <c r="C141" s="81">
        <v>67150000</v>
      </c>
      <c r="D141" s="81" t="s">
        <v>78</v>
      </c>
      <c r="E141" s="178"/>
    </row>
    <row r="142" spans="1:11" ht="15.75" x14ac:dyDescent="0.25">
      <c r="C142" s="81">
        <v>23500000</v>
      </c>
      <c r="D142" s="81" t="s">
        <v>396</v>
      </c>
      <c r="E142" s="178"/>
    </row>
    <row r="143" spans="1:11" ht="15.75" x14ac:dyDescent="0.25">
      <c r="C143" s="81"/>
      <c r="D143" s="81"/>
      <c r="E143" s="178"/>
    </row>
    <row r="144" spans="1:11" ht="15.75" x14ac:dyDescent="0.25">
      <c r="C144" s="125">
        <f>SUM(C133:C142)</f>
        <v>3788285000</v>
      </c>
      <c r="D144" s="81"/>
      <c r="E144" s="178"/>
    </row>
    <row r="145" spans="4:5" ht="15.75" x14ac:dyDescent="0.25">
      <c r="D145" s="81"/>
      <c r="E145" s="178"/>
    </row>
    <row r="146" spans="4:5" ht="15.75" x14ac:dyDescent="0.25">
      <c r="D146" s="89"/>
      <c r="E146" s="178"/>
    </row>
    <row r="147" spans="4:5" ht="15.75" x14ac:dyDescent="0.25">
      <c r="D147" s="90"/>
      <c r="E147" s="178"/>
    </row>
    <row r="148" spans="4:5" ht="15.75" x14ac:dyDescent="0.25">
      <c r="D148" s="81"/>
      <c r="E148" s="178"/>
    </row>
    <row r="149" spans="4:5" ht="15.75" x14ac:dyDescent="0.25">
      <c r="D149" s="81"/>
      <c r="E149" s="178"/>
    </row>
    <row r="150" spans="4:5" x14ac:dyDescent="0.25">
      <c r="D150" s="81"/>
    </row>
    <row r="151" spans="4:5" x14ac:dyDescent="0.25">
      <c r="D151" s="91"/>
    </row>
    <row r="153" spans="4:5" x14ac:dyDescent="0.25">
      <c r="D153" s="24"/>
    </row>
    <row r="154" spans="4:5" x14ac:dyDescent="0.25">
      <c r="D154" s="24"/>
    </row>
    <row r="155" spans="4:5" x14ac:dyDescent="0.25">
      <c r="D155" s="24"/>
    </row>
    <row r="156" spans="4:5" x14ac:dyDescent="0.25">
      <c r="D156" s="24"/>
    </row>
    <row r="157" spans="4:5" x14ac:dyDescent="0.25">
      <c r="D157" s="24"/>
    </row>
    <row r="158" spans="4:5" x14ac:dyDescent="0.25">
      <c r="D158" s="24"/>
    </row>
    <row r="159" spans="4:5" x14ac:dyDescent="0.25">
      <c r="D159" s="24"/>
    </row>
    <row r="160" spans="4:5" x14ac:dyDescent="0.25">
      <c r="D160" s="91"/>
    </row>
  </sheetData>
  <mergeCells count="6">
    <mergeCell ref="C118:D118"/>
    <mergeCell ref="A39:J39"/>
    <mergeCell ref="C106:D106"/>
    <mergeCell ref="C108:D108"/>
    <mergeCell ref="A111:J111"/>
    <mergeCell ref="C117:D117"/>
  </mergeCells>
  <pageMargins left="0.19930555599999999" right="0" top="0.25" bottom="0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48"/>
  <sheetViews>
    <sheetView topLeftCell="A103" zoomScale="60" zoomScaleNormal="60" workbookViewId="0">
      <selection activeCell="B116" sqref="B116"/>
    </sheetView>
  </sheetViews>
  <sheetFormatPr defaultColWidth="9" defaultRowHeight="15" x14ac:dyDescent="0.25"/>
  <cols>
    <col min="1" max="1" width="5.7109375" customWidth="1"/>
    <col min="2" max="2" width="18" customWidth="1"/>
    <col min="3" max="3" width="38" customWidth="1"/>
    <col min="4" max="4" width="34.42578125" customWidth="1"/>
    <col min="5" max="5" width="31.140625" customWidth="1"/>
    <col min="6" max="6" width="37.5703125" customWidth="1"/>
    <col min="7" max="7" width="21.7109375" customWidth="1"/>
    <col min="8" max="8" width="24.85546875" customWidth="1"/>
    <col min="9" max="10" width="19.28515625" customWidth="1"/>
    <col min="11" max="11" width="20.42578125" customWidth="1"/>
    <col min="12" max="12" width="16" customWidth="1"/>
    <col min="15" max="15" width="19.42578125" bestFit="1" customWidth="1"/>
    <col min="17" max="17" width="19.42578125" style="24" bestFit="1" customWidth="1"/>
  </cols>
  <sheetData>
    <row r="1" spans="1:141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EK1" s="501" t="s">
        <v>10</v>
      </c>
    </row>
    <row r="2" spans="1:141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6"/>
    </row>
    <row r="3" spans="1:141" x14ac:dyDescent="0.25">
      <c r="A3" s="3" t="s">
        <v>1</v>
      </c>
      <c r="B3" s="3" t="s">
        <v>111</v>
      </c>
      <c r="C3" s="3" t="s">
        <v>2</v>
      </c>
      <c r="D3" s="3" t="s">
        <v>3</v>
      </c>
      <c r="E3" s="4" t="s">
        <v>4</v>
      </c>
      <c r="F3" s="3" t="s">
        <v>112</v>
      </c>
      <c r="G3" s="3" t="s">
        <v>113</v>
      </c>
      <c r="H3" s="3" t="s">
        <v>114</v>
      </c>
      <c r="I3" s="3" t="s">
        <v>14</v>
      </c>
      <c r="J3" s="3" t="s">
        <v>115</v>
      </c>
      <c r="K3" s="3" t="s">
        <v>116</v>
      </c>
      <c r="L3" s="3" t="s">
        <v>5</v>
      </c>
      <c r="M3" s="49"/>
    </row>
    <row r="4" spans="1:141" s="25" customFormat="1" x14ac:dyDescent="0.25">
      <c r="A4" s="287" t="s">
        <v>527</v>
      </c>
      <c r="B4" s="288"/>
      <c r="C4" s="27"/>
      <c r="D4" s="28"/>
      <c r="E4" s="29"/>
      <c r="F4" s="27"/>
      <c r="G4" s="27"/>
      <c r="H4" s="10"/>
      <c r="I4" s="50"/>
      <c r="J4" s="51"/>
      <c r="K4" s="11"/>
      <c r="L4" s="10"/>
      <c r="M4" s="52"/>
      <c r="Q4" s="450"/>
    </row>
    <row r="5" spans="1:141" x14ac:dyDescent="0.25">
      <c r="A5" s="5">
        <v>1</v>
      </c>
      <c r="B5" s="92" t="s">
        <v>118</v>
      </c>
      <c r="C5" s="440" t="s">
        <v>682</v>
      </c>
      <c r="D5" s="7" t="s">
        <v>178</v>
      </c>
      <c r="E5" s="455">
        <v>15000000</v>
      </c>
      <c r="F5" s="31" t="s">
        <v>121</v>
      </c>
      <c r="G5" s="31" t="s">
        <v>122</v>
      </c>
      <c r="H5" s="13" t="s">
        <v>270</v>
      </c>
      <c r="I5" s="53" t="s">
        <v>124</v>
      </c>
      <c r="J5" s="53"/>
      <c r="K5" s="11"/>
      <c r="L5" s="18"/>
      <c r="M5" s="54"/>
    </row>
    <row r="6" spans="1:141" x14ac:dyDescent="0.25">
      <c r="A6" s="10">
        <v>2</v>
      </c>
      <c r="B6" s="92" t="s">
        <v>125</v>
      </c>
      <c r="C6" s="440" t="s">
        <v>126</v>
      </c>
      <c r="D6" s="7" t="s">
        <v>178</v>
      </c>
      <c r="E6" s="455">
        <v>8500000</v>
      </c>
      <c r="F6" s="12" t="s">
        <v>127</v>
      </c>
      <c r="G6" s="12" t="s">
        <v>128</v>
      </c>
      <c r="H6" s="108" t="s">
        <v>267</v>
      </c>
      <c r="I6" s="53" t="s">
        <v>124</v>
      </c>
      <c r="J6" s="11"/>
      <c r="K6" s="11"/>
      <c r="L6" s="19"/>
      <c r="M6" s="54"/>
    </row>
    <row r="7" spans="1:141" x14ac:dyDescent="0.25">
      <c r="A7" s="5">
        <v>3</v>
      </c>
      <c r="B7" s="92" t="s">
        <v>133</v>
      </c>
      <c r="C7" s="440" t="s">
        <v>119</v>
      </c>
      <c r="D7" s="7" t="s">
        <v>178</v>
      </c>
      <c r="E7" s="455">
        <v>5000000</v>
      </c>
      <c r="F7" s="12" t="s">
        <v>134</v>
      </c>
      <c r="G7" s="93" t="s">
        <v>135</v>
      </c>
      <c r="H7" s="13" t="s">
        <v>271</v>
      </c>
      <c r="I7" s="53" t="s">
        <v>124</v>
      </c>
      <c r="J7" s="53"/>
      <c r="K7" s="13"/>
      <c r="L7" s="18"/>
      <c r="M7" s="54"/>
    </row>
    <row r="8" spans="1:141" x14ac:dyDescent="0.25">
      <c r="A8" s="5">
        <v>4</v>
      </c>
      <c r="B8" s="92" t="s">
        <v>136</v>
      </c>
      <c r="C8" s="440" t="s">
        <v>137</v>
      </c>
      <c r="D8" s="7" t="s">
        <v>178</v>
      </c>
      <c r="E8" s="455">
        <v>8750000</v>
      </c>
      <c r="F8" s="12" t="s">
        <v>138</v>
      </c>
      <c r="G8" s="94" t="s">
        <v>139</v>
      </c>
      <c r="H8" s="13" t="s">
        <v>269</v>
      </c>
      <c r="I8" s="53" t="s">
        <v>124</v>
      </c>
      <c r="J8" s="53"/>
      <c r="K8" s="13"/>
      <c r="L8" s="18"/>
      <c r="M8" s="54"/>
    </row>
    <row r="9" spans="1:141" x14ac:dyDescent="0.25">
      <c r="A9" s="10">
        <v>5</v>
      </c>
      <c r="B9" s="96" t="s">
        <v>176</v>
      </c>
      <c r="C9" s="441" t="s">
        <v>177</v>
      </c>
      <c r="D9" s="7" t="s">
        <v>178</v>
      </c>
      <c r="E9" s="455">
        <v>1900000</v>
      </c>
      <c r="F9" s="36" t="s">
        <v>179</v>
      </c>
      <c r="G9" s="94" t="s">
        <v>180</v>
      </c>
      <c r="H9" s="94" t="s">
        <v>181</v>
      </c>
      <c r="I9" s="11"/>
      <c r="J9" s="53" t="s">
        <v>124</v>
      </c>
      <c r="K9" s="13"/>
      <c r="L9" s="18"/>
      <c r="M9" s="54"/>
    </row>
    <row r="10" spans="1:141" x14ac:dyDescent="0.25">
      <c r="A10" s="5">
        <v>6</v>
      </c>
      <c r="B10" s="97" t="s">
        <v>182</v>
      </c>
      <c r="C10" s="441" t="s">
        <v>177</v>
      </c>
      <c r="D10" s="7" t="s">
        <v>178</v>
      </c>
      <c r="E10" s="455">
        <v>7600000</v>
      </c>
      <c r="F10" s="36" t="s">
        <v>183</v>
      </c>
      <c r="G10" s="94" t="s">
        <v>184</v>
      </c>
      <c r="H10" s="94" t="s">
        <v>181</v>
      </c>
      <c r="I10" s="11"/>
      <c r="J10" s="53" t="s">
        <v>124</v>
      </c>
      <c r="K10" s="13"/>
      <c r="L10" s="18"/>
      <c r="M10" s="54"/>
    </row>
    <row r="11" spans="1:141" x14ac:dyDescent="0.25">
      <c r="A11" s="5">
        <v>7</v>
      </c>
      <c r="B11" s="97" t="s">
        <v>185</v>
      </c>
      <c r="C11" s="441" t="s">
        <v>186</v>
      </c>
      <c r="D11" s="7" t="s">
        <v>178</v>
      </c>
      <c r="E11" s="455">
        <v>15000000</v>
      </c>
      <c r="F11" s="36" t="s">
        <v>187</v>
      </c>
      <c r="G11" s="15" t="s">
        <v>188</v>
      </c>
      <c r="H11" s="13" t="s">
        <v>123</v>
      </c>
      <c r="I11" s="53" t="s">
        <v>124</v>
      </c>
      <c r="J11" s="53"/>
      <c r="K11" s="13"/>
      <c r="L11" s="18"/>
      <c r="M11" s="54"/>
    </row>
    <row r="12" spans="1:141" x14ac:dyDescent="0.25">
      <c r="A12" s="10">
        <v>8</v>
      </c>
      <c r="B12" s="97" t="s">
        <v>189</v>
      </c>
      <c r="C12" s="441" t="s">
        <v>186</v>
      </c>
      <c r="D12" s="7" t="s">
        <v>178</v>
      </c>
      <c r="E12" s="455">
        <v>15000000</v>
      </c>
      <c r="F12" s="36" t="s">
        <v>187</v>
      </c>
      <c r="G12" s="15" t="s">
        <v>188</v>
      </c>
      <c r="H12" s="94" t="s">
        <v>255</v>
      </c>
      <c r="I12" s="53" t="s">
        <v>124</v>
      </c>
      <c r="J12" s="11"/>
      <c r="K12" s="13"/>
      <c r="L12" s="18"/>
      <c r="M12" s="54"/>
    </row>
    <row r="13" spans="1:141" x14ac:dyDescent="0.25">
      <c r="A13" s="5">
        <v>9</v>
      </c>
      <c r="B13" s="92" t="s">
        <v>272</v>
      </c>
      <c r="C13" s="442" t="s">
        <v>258</v>
      </c>
      <c r="D13" s="7" t="s">
        <v>178</v>
      </c>
      <c r="E13" s="455">
        <v>12500000</v>
      </c>
      <c r="F13" s="84" t="s">
        <v>256</v>
      </c>
      <c r="G13" s="94" t="s">
        <v>268</v>
      </c>
      <c r="H13" s="15"/>
      <c r="I13" s="53" t="s">
        <v>124</v>
      </c>
      <c r="J13" s="53"/>
      <c r="K13" s="13"/>
      <c r="L13" s="18"/>
      <c r="M13" s="54"/>
    </row>
    <row r="14" spans="1:141" x14ac:dyDescent="0.25">
      <c r="A14" s="5">
        <v>10</v>
      </c>
      <c r="B14" s="92" t="s">
        <v>273</v>
      </c>
      <c r="C14" s="442" t="s">
        <v>258</v>
      </c>
      <c r="D14" s="7" t="s">
        <v>178</v>
      </c>
      <c r="E14" s="455">
        <v>12500000</v>
      </c>
      <c r="F14" s="84" t="s">
        <v>257</v>
      </c>
      <c r="G14" s="94" t="s">
        <v>268</v>
      </c>
      <c r="H14" s="211" t="s">
        <v>431</v>
      </c>
      <c r="I14" s="53" t="s">
        <v>124</v>
      </c>
      <c r="J14" s="53"/>
      <c r="K14" s="13"/>
      <c r="L14" s="18"/>
      <c r="M14" s="54"/>
    </row>
    <row r="15" spans="1:141" x14ac:dyDescent="0.25">
      <c r="A15" s="10">
        <v>11</v>
      </c>
      <c r="B15" s="117" t="s">
        <v>297</v>
      </c>
      <c r="C15" s="441" t="s">
        <v>294</v>
      </c>
      <c r="D15" s="7" t="s">
        <v>178</v>
      </c>
      <c r="E15" s="455">
        <v>14000000</v>
      </c>
      <c r="F15" s="36" t="s">
        <v>300</v>
      </c>
      <c r="G15" s="118" t="s">
        <v>301</v>
      </c>
      <c r="H15" s="118" t="s">
        <v>299</v>
      </c>
      <c r="I15" s="53" t="s">
        <v>124</v>
      </c>
      <c r="J15" s="53"/>
      <c r="K15" s="13"/>
      <c r="L15" s="18"/>
      <c r="M15" s="54"/>
    </row>
    <row r="16" spans="1:141" x14ac:dyDescent="0.25">
      <c r="A16" s="5">
        <v>12</v>
      </c>
      <c r="B16" s="121" t="s">
        <v>308</v>
      </c>
      <c r="C16" s="441" t="s">
        <v>285</v>
      </c>
      <c r="D16" s="7" t="s">
        <v>178</v>
      </c>
      <c r="E16" s="455">
        <v>15000000</v>
      </c>
      <c r="F16" s="36" t="s">
        <v>289</v>
      </c>
      <c r="G16" s="113" t="s">
        <v>290</v>
      </c>
      <c r="H16" s="122" t="s">
        <v>310</v>
      </c>
      <c r="I16" s="53" t="s">
        <v>124</v>
      </c>
      <c r="J16" s="53"/>
      <c r="K16" s="13"/>
      <c r="L16" s="18"/>
      <c r="M16" s="54"/>
    </row>
    <row r="17" spans="1:13" x14ac:dyDescent="0.25">
      <c r="A17" s="5">
        <v>13</v>
      </c>
      <c r="B17" s="197" t="s">
        <v>415</v>
      </c>
      <c r="C17" s="443" t="s">
        <v>419</v>
      </c>
      <c r="D17" s="7" t="s">
        <v>178</v>
      </c>
      <c r="E17" s="455">
        <v>7500000</v>
      </c>
      <c r="F17" s="199" t="s">
        <v>421</v>
      </c>
      <c r="G17" s="200" t="s">
        <v>385</v>
      </c>
      <c r="H17" s="201" t="s">
        <v>424</v>
      </c>
      <c r="I17" s="53" t="s">
        <v>124</v>
      </c>
      <c r="J17" s="53"/>
      <c r="K17" s="13"/>
      <c r="L17" s="18"/>
      <c r="M17" s="54"/>
    </row>
    <row r="18" spans="1:13" x14ac:dyDescent="0.25">
      <c r="A18" s="10">
        <v>14</v>
      </c>
      <c r="B18" s="197" t="s">
        <v>417</v>
      </c>
      <c r="C18" s="443" t="s">
        <v>420</v>
      </c>
      <c r="D18" s="7" t="s">
        <v>178</v>
      </c>
      <c r="E18" s="455">
        <v>7000000</v>
      </c>
      <c r="F18" s="199" t="s">
        <v>422</v>
      </c>
      <c r="G18" s="200" t="s">
        <v>423</v>
      </c>
      <c r="H18" s="201" t="s">
        <v>424</v>
      </c>
      <c r="I18" s="53" t="s">
        <v>124</v>
      </c>
      <c r="J18" s="53"/>
      <c r="K18" s="13"/>
      <c r="L18" s="18"/>
      <c r="M18" s="54"/>
    </row>
    <row r="19" spans="1:13" x14ac:dyDescent="0.25">
      <c r="A19" s="5">
        <v>15</v>
      </c>
      <c r="B19" s="239" t="s">
        <v>482</v>
      </c>
      <c r="C19" s="444" t="s">
        <v>453</v>
      </c>
      <c r="D19" s="7" t="s">
        <v>178</v>
      </c>
      <c r="E19" s="455">
        <v>20000000</v>
      </c>
      <c r="F19" s="227" t="s">
        <v>454</v>
      </c>
      <c r="G19" s="228" t="s">
        <v>455</v>
      </c>
      <c r="H19" s="240" t="s">
        <v>486</v>
      </c>
      <c r="I19" s="53" t="s">
        <v>124</v>
      </c>
      <c r="J19" s="53"/>
      <c r="K19" s="13"/>
      <c r="L19" s="18"/>
      <c r="M19" s="54"/>
    </row>
    <row r="20" spans="1:13" x14ac:dyDescent="0.25">
      <c r="A20" s="5">
        <v>16</v>
      </c>
      <c r="B20" s="239" t="s">
        <v>484</v>
      </c>
      <c r="C20" s="446" t="s">
        <v>479</v>
      </c>
      <c r="D20" s="7" t="s">
        <v>178</v>
      </c>
      <c r="E20" s="455">
        <v>30000000</v>
      </c>
      <c r="F20" s="233" t="s">
        <v>480</v>
      </c>
      <c r="G20" s="236" t="s">
        <v>475</v>
      </c>
      <c r="H20" s="240" t="s">
        <v>486</v>
      </c>
      <c r="I20" s="53" t="s">
        <v>124</v>
      </c>
      <c r="J20" s="53"/>
      <c r="K20" s="13"/>
      <c r="L20" s="18"/>
      <c r="M20" s="54"/>
    </row>
    <row r="21" spans="1:13" x14ac:dyDescent="0.25">
      <c r="A21" s="10">
        <v>17</v>
      </c>
      <c r="B21" s="247" t="s">
        <v>513</v>
      </c>
      <c r="C21" s="447" t="s">
        <v>514</v>
      </c>
      <c r="D21" s="7" t="s">
        <v>178</v>
      </c>
      <c r="E21" s="455">
        <v>6818182</v>
      </c>
      <c r="F21" s="248" t="s">
        <v>515</v>
      </c>
      <c r="G21" s="249" t="s">
        <v>461</v>
      </c>
      <c r="H21" s="252" t="s">
        <v>517</v>
      </c>
      <c r="I21" s="53" t="s">
        <v>124</v>
      </c>
      <c r="J21" s="53"/>
      <c r="K21" s="13"/>
      <c r="L21" s="18"/>
      <c r="M21" s="54"/>
    </row>
    <row r="22" spans="1:13" x14ac:dyDescent="0.25">
      <c r="A22" s="5">
        <v>18</v>
      </c>
      <c r="B22" s="250" t="s">
        <v>508</v>
      </c>
      <c r="C22" s="441" t="s">
        <v>505</v>
      </c>
      <c r="D22" s="7" t="s">
        <v>178</v>
      </c>
      <c r="E22" s="455">
        <v>26000000</v>
      </c>
      <c r="F22" s="36" t="s">
        <v>506</v>
      </c>
      <c r="G22" s="249" t="s">
        <v>507</v>
      </c>
      <c r="H22" s="251" t="s">
        <v>509</v>
      </c>
      <c r="I22" s="53" t="s">
        <v>124</v>
      </c>
      <c r="J22" s="53"/>
      <c r="K22" s="13"/>
      <c r="L22" s="18"/>
      <c r="M22" s="54"/>
    </row>
    <row r="23" spans="1:13" ht="45" x14ac:dyDescent="0.25">
      <c r="A23" s="5">
        <v>19</v>
      </c>
      <c r="B23" s="92" t="s">
        <v>141</v>
      </c>
      <c r="C23" s="440" t="s">
        <v>6</v>
      </c>
      <c r="D23" s="7" t="s">
        <v>7</v>
      </c>
      <c r="E23" s="455">
        <v>109080000</v>
      </c>
      <c r="F23" s="15" t="s">
        <v>142</v>
      </c>
      <c r="G23" s="15" t="s">
        <v>143</v>
      </c>
      <c r="H23" s="13" t="s">
        <v>144</v>
      </c>
      <c r="I23" s="53" t="s">
        <v>124</v>
      </c>
      <c r="J23" s="53"/>
      <c r="K23" s="13"/>
      <c r="L23" s="18" t="s">
        <v>145</v>
      </c>
      <c r="M23" s="54"/>
    </row>
    <row r="24" spans="1:13" x14ac:dyDescent="0.25">
      <c r="A24" s="10">
        <v>20</v>
      </c>
      <c r="B24" s="117" t="s">
        <v>307</v>
      </c>
      <c r="C24" s="440" t="s">
        <v>152</v>
      </c>
      <c r="D24" s="6" t="s">
        <v>153</v>
      </c>
      <c r="E24" s="455">
        <v>110695000</v>
      </c>
      <c r="F24" s="94" t="s">
        <v>154</v>
      </c>
      <c r="G24" s="94" t="s">
        <v>155</v>
      </c>
      <c r="H24" s="131" t="s">
        <v>323</v>
      </c>
      <c r="I24" s="53" t="s">
        <v>124</v>
      </c>
      <c r="J24" s="17"/>
      <c r="K24" s="160" t="s">
        <v>360</v>
      </c>
      <c r="L24" s="18"/>
      <c r="M24" s="54"/>
    </row>
    <row r="25" spans="1:13" x14ac:dyDescent="0.25">
      <c r="A25" s="5">
        <v>21</v>
      </c>
      <c r="B25" s="126" t="s">
        <v>315</v>
      </c>
      <c r="C25" s="440" t="s">
        <v>152</v>
      </c>
      <c r="D25" s="6" t="s">
        <v>153</v>
      </c>
      <c r="E25" s="455">
        <v>94271500</v>
      </c>
      <c r="F25" s="94" t="s">
        <v>154</v>
      </c>
      <c r="G25" s="115" t="s">
        <v>155</v>
      </c>
      <c r="H25" s="131" t="s">
        <v>323</v>
      </c>
      <c r="I25" s="53" t="s">
        <v>124</v>
      </c>
      <c r="J25" s="17"/>
      <c r="K25" s="160" t="s">
        <v>360</v>
      </c>
      <c r="L25" s="18"/>
      <c r="M25" s="54"/>
    </row>
    <row r="26" spans="1:13" x14ac:dyDescent="0.25">
      <c r="A26" s="5">
        <v>22</v>
      </c>
      <c r="B26" s="150" t="s">
        <v>339</v>
      </c>
      <c r="C26" s="440" t="s">
        <v>152</v>
      </c>
      <c r="D26" s="6" t="s">
        <v>153</v>
      </c>
      <c r="E26" s="455">
        <v>92831500</v>
      </c>
      <c r="F26" s="94" t="s">
        <v>154</v>
      </c>
      <c r="G26" s="115" t="s">
        <v>155</v>
      </c>
      <c r="H26" s="224" t="s">
        <v>449</v>
      </c>
      <c r="I26" s="53" t="s">
        <v>124</v>
      </c>
      <c r="J26" s="17"/>
      <c r="K26" s="212" t="s">
        <v>432</v>
      </c>
      <c r="L26" s="18"/>
      <c r="M26" s="54"/>
    </row>
    <row r="27" spans="1:13" x14ac:dyDescent="0.25">
      <c r="A27" s="10">
        <v>23</v>
      </c>
      <c r="B27" s="150" t="s">
        <v>340</v>
      </c>
      <c r="C27" s="440" t="s">
        <v>152</v>
      </c>
      <c r="D27" s="6" t="s">
        <v>153</v>
      </c>
      <c r="E27" s="455">
        <v>85072000</v>
      </c>
      <c r="F27" s="94" t="s">
        <v>154</v>
      </c>
      <c r="G27" s="115" t="s">
        <v>155</v>
      </c>
      <c r="H27" s="224" t="s">
        <v>449</v>
      </c>
      <c r="I27" s="53" t="s">
        <v>124</v>
      </c>
      <c r="J27" s="17"/>
      <c r="K27" s="212" t="s">
        <v>432</v>
      </c>
      <c r="L27" s="18"/>
      <c r="M27" s="54"/>
    </row>
    <row r="28" spans="1:13" x14ac:dyDescent="0.25">
      <c r="A28" s="5">
        <v>24</v>
      </c>
      <c r="B28" s="150" t="s">
        <v>341</v>
      </c>
      <c r="C28" s="440" t="s">
        <v>152</v>
      </c>
      <c r="D28" s="6" t="s">
        <v>153</v>
      </c>
      <c r="E28" s="455">
        <v>94301500</v>
      </c>
      <c r="F28" s="94" t="s">
        <v>154</v>
      </c>
      <c r="G28" s="115" t="s">
        <v>155</v>
      </c>
      <c r="H28" s="224" t="s">
        <v>449</v>
      </c>
      <c r="I28" s="53" t="s">
        <v>124</v>
      </c>
      <c r="J28" s="17"/>
      <c r="K28" s="212" t="s">
        <v>432</v>
      </c>
      <c r="L28" s="18"/>
      <c r="M28" s="54"/>
    </row>
    <row r="29" spans="1:13" x14ac:dyDescent="0.25">
      <c r="A29" s="5">
        <v>25</v>
      </c>
      <c r="B29" s="150" t="s">
        <v>342</v>
      </c>
      <c r="C29" s="440" t="s">
        <v>152</v>
      </c>
      <c r="D29" s="6" t="s">
        <v>153</v>
      </c>
      <c r="E29" s="455">
        <v>90405000</v>
      </c>
      <c r="F29" s="94" t="s">
        <v>154</v>
      </c>
      <c r="G29" s="115" t="s">
        <v>155</v>
      </c>
      <c r="H29" s="224" t="s">
        <v>449</v>
      </c>
      <c r="I29" s="53" t="s">
        <v>124</v>
      </c>
      <c r="J29" s="17"/>
      <c r="K29" s="212" t="s">
        <v>433</v>
      </c>
      <c r="L29" s="18"/>
      <c r="M29" s="54"/>
    </row>
    <row r="30" spans="1:13" x14ac:dyDescent="0.25">
      <c r="A30" s="10">
        <v>26</v>
      </c>
      <c r="B30" s="150" t="s">
        <v>343</v>
      </c>
      <c r="C30" s="440" t="s">
        <v>152</v>
      </c>
      <c r="D30" s="6" t="s">
        <v>153</v>
      </c>
      <c r="E30" s="455">
        <v>93281500</v>
      </c>
      <c r="F30" s="94" t="s">
        <v>154</v>
      </c>
      <c r="G30" s="115" t="s">
        <v>155</v>
      </c>
      <c r="H30" s="224" t="s">
        <v>449</v>
      </c>
      <c r="I30" s="53" t="s">
        <v>124</v>
      </c>
      <c r="J30" s="17"/>
      <c r="K30" s="212" t="s">
        <v>433</v>
      </c>
      <c r="L30" s="18"/>
      <c r="M30" s="54"/>
    </row>
    <row r="31" spans="1:13" x14ac:dyDescent="0.25">
      <c r="A31" s="5">
        <v>27</v>
      </c>
      <c r="B31" s="266" t="s">
        <v>439</v>
      </c>
      <c r="C31" s="440" t="s">
        <v>152</v>
      </c>
      <c r="D31" s="6" t="s">
        <v>153</v>
      </c>
      <c r="E31" s="455">
        <v>93971500</v>
      </c>
      <c r="F31" s="94" t="s">
        <v>154</v>
      </c>
      <c r="G31" s="286" t="s">
        <v>155</v>
      </c>
      <c r="H31" s="285" t="s">
        <v>461</v>
      </c>
      <c r="I31" s="53" t="s">
        <v>124</v>
      </c>
      <c r="J31" s="17"/>
      <c r="K31" s="212"/>
      <c r="L31" s="18"/>
      <c r="M31" s="54"/>
    </row>
    <row r="32" spans="1:13" x14ac:dyDescent="0.25">
      <c r="A32" s="5">
        <v>28</v>
      </c>
      <c r="B32" s="223" t="s">
        <v>438</v>
      </c>
      <c r="C32" s="440" t="s">
        <v>152</v>
      </c>
      <c r="D32" s="6" t="s">
        <v>153</v>
      </c>
      <c r="E32" s="455">
        <v>90495000</v>
      </c>
      <c r="F32" s="94" t="s">
        <v>154</v>
      </c>
      <c r="G32" s="115" t="s">
        <v>155</v>
      </c>
      <c r="H32" s="302" t="s">
        <v>556</v>
      </c>
      <c r="I32" s="53" t="s">
        <v>124</v>
      </c>
      <c r="J32" s="17"/>
      <c r="K32" s="212"/>
      <c r="L32" s="18"/>
      <c r="M32" s="54"/>
    </row>
    <row r="33" spans="1:17" x14ac:dyDescent="0.25">
      <c r="A33" s="10">
        <v>29</v>
      </c>
      <c r="B33" s="301" t="s">
        <v>554</v>
      </c>
      <c r="C33" s="440" t="s">
        <v>152</v>
      </c>
      <c r="D33" s="6" t="s">
        <v>153</v>
      </c>
      <c r="E33" s="455">
        <v>93131500</v>
      </c>
      <c r="F33" s="94" t="s">
        <v>154</v>
      </c>
      <c r="G33" s="115" t="s">
        <v>155</v>
      </c>
      <c r="H33" s="302" t="s">
        <v>556</v>
      </c>
      <c r="I33" s="53" t="s">
        <v>124</v>
      </c>
      <c r="J33" s="17"/>
      <c r="K33" s="212"/>
      <c r="L33" s="18"/>
      <c r="M33" s="54"/>
    </row>
    <row r="34" spans="1:17" x14ac:dyDescent="0.25">
      <c r="A34" s="5">
        <v>30</v>
      </c>
      <c r="B34" s="301" t="s">
        <v>555</v>
      </c>
      <c r="C34" s="440" t="s">
        <v>152</v>
      </c>
      <c r="D34" s="6" t="s">
        <v>153</v>
      </c>
      <c r="E34" s="455">
        <v>91335000</v>
      </c>
      <c r="F34" s="94" t="s">
        <v>154</v>
      </c>
      <c r="G34" s="115" t="s">
        <v>155</v>
      </c>
      <c r="H34" s="302" t="s">
        <v>556</v>
      </c>
      <c r="I34" s="53" t="s">
        <v>124</v>
      </c>
      <c r="J34" s="17"/>
      <c r="K34" s="212"/>
      <c r="L34" s="18"/>
      <c r="M34" s="54"/>
    </row>
    <row r="35" spans="1:17" x14ac:dyDescent="0.25">
      <c r="A35" s="5">
        <v>31</v>
      </c>
      <c r="B35" s="197"/>
      <c r="C35" s="440" t="s">
        <v>533</v>
      </c>
      <c r="D35" s="7" t="s">
        <v>178</v>
      </c>
      <c r="E35" s="455">
        <v>5500000</v>
      </c>
      <c r="F35" s="36"/>
      <c r="G35" s="252"/>
      <c r="H35" s="293" t="s">
        <v>507</v>
      </c>
      <c r="I35" s="53" t="s">
        <v>124</v>
      </c>
      <c r="J35" s="53"/>
      <c r="K35" s="13"/>
      <c r="L35" s="18"/>
      <c r="M35" s="54"/>
    </row>
    <row r="36" spans="1:17" ht="45" x14ac:dyDescent="0.25">
      <c r="A36" s="10">
        <v>32</v>
      </c>
      <c r="B36" s="92" t="s">
        <v>146</v>
      </c>
      <c r="C36" s="440" t="s">
        <v>6</v>
      </c>
      <c r="D36" s="7" t="s">
        <v>7</v>
      </c>
      <c r="E36" s="455">
        <v>236340000</v>
      </c>
      <c r="F36" s="15" t="s">
        <v>142</v>
      </c>
      <c r="G36" s="15" t="s">
        <v>143</v>
      </c>
      <c r="H36" s="321" t="s">
        <v>116</v>
      </c>
      <c r="I36" s="17"/>
      <c r="J36" s="17"/>
      <c r="K36" s="13"/>
      <c r="L36" s="18"/>
      <c r="M36" s="54"/>
      <c r="N36" s="55"/>
    </row>
    <row r="37" spans="1:17" ht="45" x14ac:dyDescent="0.25">
      <c r="A37" s="5">
        <v>33</v>
      </c>
      <c r="B37" s="92" t="s">
        <v>148</v>
      </c>
      <c r="C37" s="440" t="s">
        <v>6</v>
      </c>
      <c r="D37" s="7" t="s">
        <v>7</v>
      </c>
      <c r="E37" s="455">
        <v>18170909</v>
      </c>
      <c r="F37" s="15" t="s">
        <v>142</v>
      </c>
      <c r="G37" s="15" t="s">
        <v>143</v>
      </c>
      <c r="H37" s="321" t="s">
        <v>116</v>
      </c>
      <c r="I37" s="17"/>
      <c r="J37" s="17"/>
      <c r="K37" s="13"/>
      <c r="L37" s="18"/>
      <c r="M37" s="54"/>
      <c r="N37" t="s">
        <v>150</v>
      </c>
    </row>
    <row r="38" spans="1:17" x14ac:dyDescent="0.25">
      <c r="A38" s="5">
        <v>34</v>
      </c>
      <c r="B38" s="438" t="s">
        <v>562</v>
      </c>
      <c r="C38" s="444" t="s">
        <v>680</v>
      </c>
      <c r="D38" s="7"/>
      <c r="E38" s="455">
        <v>25000000</v>
      </c>
      <c r="F38" s="15"/>
      <c r="G38" s="15"/>
      <c r="H38" s="439" t="s">
        <v>681</v>
      </c>
      <c r="I38" s="17"/>
      <c r="J38" s="17"/>
      <c r="K38" s="13"/>
      <c r="L38" s="18"/>
      <c r="M38" s="54"/>
    </row>
    <row r="39" spans="1:17" x14ac:dyDescent="0.25">
      <c r="A39" s="10">
        <v>35</v>
      </c>
      <c r="B39" s="92" t="s">
        <v>262</v>
      </c>
      <c r="C39" s="442" t="s">
        <v>263</v>
      </c>
      <c r="D39" s="7" t="s">
        <v>178</v>
      </c>
      <c r="E39" s="455">
        <v>57600000</v>
      </c>
      <c r="F39" s="84" t="s">
        <v>264</v>
      </c>
      <c r="G39" s="94" t="s">
        <v>265</v>
      </c>
      <c r="H39" s="15"/>
      <c r="I39" s="11"/>
      <c r="J39" s="11"/>
      <c r="K39" s="11"/>
      <c r="L39" s="19"/>
      <c r="M39" s="57"/>
    </row>
    <row r="40" spans="1:17" s="332" customFormat="1" x14ac:dyDescent="0.25">
      <c r="A40" s="5">
        <v>36</v>
      </c>
      <c r="B40" s="328" t="s">
        <v>261</v>
      </c>
      <c r="C40" s="441" t="s">
        <v>245</v>
      </c>
      <c r="D40" s="6" t="s">
        <v>178</v>
      </c>
      <c r="E40" s="455">
        <v>7000000</v>
      </c>
      <c r="F40" s="333" t="s">
        <v>246</v>
      </c>
      <c r="G40" s="94" t="s">
        <v>170</v>
      </c>
      <c r="H40" s="344" t="s">
        <v>630</v>
      </c>
      <c r="I40" s="11"/>
      <c r="J40" s="11"/>
      <c r="K40" s="11"/>
      <c r="L40" s="18"/>
      <c r="M40" s="331"/>
      <c r="Q40" s="451"/>
    </row>
    <row r="41" spans="1:17" x14ac:dyDescent="0.25">
      <c r="A41" s="5">
        <v>37</v>
      </c>
      <c r="B41" s="345" t="s">
        <v>631</v>
      </c>
      <c r="C41" s="442" t="s">
        <v>632</v>
      </c>
      <c r="D41" s="346" t="s">
        <v>178</v>
      </c>
      <c r="E41" s="455">
        <f>18150000/1.1</f>
        <v>16499999.999999998</v>
      </c>
      <c r="F41" s="84" t="s">
        <v>633</v>
      </c>
      <c r="G41" s="94"/>
      <c r="H41" s="344" t="s">
        <v>592</v>
      </c>
      <c r="I41" s="11"/>
      <c r="J41" s="11"/>
      <c r="K41" s="11"/>
      <c r="L41" s="19"/>
      <c r="M41" s="57"/>
    </row>
    <row r="42" spans="1:17" s="310" customFormat="1" x14ac:dyDescent="0.25">
      <c r="A42" s="10">
        <v>38</v>
      </c>
      <c r="B42" s="373" t="s">
        <v>640</v>
      </c>
      <c r="C42" s="448" t="s">
        <v>641</v>
      </c>
      <c r="D42" s="363" t="s">
        <v>178</v>
      </c>
      <c r="E42" s="457">
        <v>8500000</v>
      </c>
      <c r="F42" s="308" t="s">
        <v>642</v>
      </c>
      <c r="G42" s="375" t="s">
        <v>643</v>
      </c>
      <c r="H42" s="409" t="s">
        <v>663</v>
      </c>
      <c r="I42" s="174"/>
      <c r="J42" s="174"/>
      <c r="K42" s="174"/>
      <c r="L42" s="218"/>
      <c r="M42" s="376"/>
      <c r="Q42" s="452"/>
    </row>
    <row r="43" spans="1:17" s="310" customFormat="1" x14ac:dyDescent="0.25">
      <c r="A43" s="5">
        <v>39</v>
      </c>
      <c r="B43" s="373" t="s">
        <v>636</v>
      </c>
      <c r="C43" s="448" t="s">
        <v>637</v>
      </c>
      <c r="D43" s="363" t="s">
        <v>178</v>
      </c>
      <c r="E43" s="457">
        <v>21000000</v>
      </c>
      <c r="F43" s="308" t="s">
        <v>638</v>
      </c>
      <c r="G43" s="375" t="s">
        <v>644</v>
      </c>
      <c r="H43" s="409" t="s">
        <v>663</v>
      </c>
      <c r="I43" s="174"/>
      <c r="J43" s="174"/>
      <c r="K43" s="174"/>
      <c r="L43" s="218"/>
      <c r="M43" s="376"/>
      <c r="Q43" s="452"/>
    </row>
    <row r="44" spans="1:17" s="310" customFormat="1" x14ac:dyDescent="0.25">
      <c r="A44" s="5">
        <v>40</v>
      </c>
      <c r="B44" s="373" t="s">
        <v>657</v>
      </c>
      <c r="C44" s="442" t="s">
        <v>658</v>
      </c>
      <c r="D44" s="363" t="s">
        <v>178</v>
      </c>
      <c r="E44" s="455">
        <v>18000000</v>
      </c>
      <c r="F44" s="315" t="s">
        <v>666</v>
      </c>
      <c r="G44" s="411" t="s">
        <v>628</v>
      </c>
      <c r="H44" s="410" t="s">
        <v>662</v>
      </c>
      <c r="I44" s="174"/>
      <c r="J44" s="174"/>
      <c r="K44" s="174"/>
      <c r="L44" s="218"/>
      <c r="M44" s="376"/>
      <c r="Q44" s="452"/>
    </row>
    <row r="45" spans="1:17" s="310" customFormat="1" x14ac:dyDescent="0.25">
      <c r="A45" s="10">
        <v>41</v>
      </c>
      <c r="B45" s="373" t="s">
        <v>659</v>
      </c>
      <c r="C45" s="442" t="s">
        <v>660</v>
      </c>
      <c r="D45" s="363" t="s">
        <v>178</v>
      </c>
      <c r="E45" s="455">
        <v>14000000</v>
      </c>
      <c r="F45" s="308" t="s">
        <v>664</v>
      </c>
      <c r="G45" s="410" t="s">
        <v>665</v>
      </c>
      <c r="H45" s="409" t="s">
        <v>662</v>
      </c>
      <c r="I45" s="174"/>
      <c r="J45" s="174"/>
      <c r="K45" s="174"/>
      <c r="L45" s="218"/>
      <c r="M45" s="376"/>
      <c r="Q45" s="452"/>
    </row>
    <row r="46" spans="1:17" s="310" customFormat="1" x14ac:dyDescent="0.25">
      <c r="A46" s="5">
        <v>42</v>
      </c>
      <c r="B46" s="378" t="s">
        <v>416</v>
      </c>
      <c r="C46" s="443" t="s">
        <v>419</v>
      </c>
      <c r="D46" s="38" t="s">
        <v>178</v>
      </c>
      <c r="E46" s="455">
        <v>7500000</v>
      </c>
      <c r="F46" s="366" t="s">
        <v>421</v>
      </c>
      <c r="G46" s="379" t="s">
        <v>385</v>
      </c>
      <c r="H46" s="409" t="s">
        <v>662</v>
      </c>
      <c r="I46" s="174"/>
      <c r="J46" s="174"/>
      <c r="K46" s="174"/>
      <c r="L46" s="218"/>
      <c r="M46" s="376"/>
      <c r="Q46" s="452"/>
    </row>
    <row r="47" spans="1:17" s="310" customFormat="1" x14ac:dyDescent="0.25">
      <c r="A47" s="5">
        <v>43</v>
      </c>
      <c r="B47" s="380" t="s">
        <v>309</v>
      </c>
      <c r="C47" s="441" t="s">
        <v>285</v>
      </c>
      <c r="D47" s="38" t="s">
        <v>178</v>
      </c>
      <c r="E47" s="455">
        <v>15000000</v>
      </c>
      <c r="F47" s="315" t="s">
        <v>289</v>
      </c>
      <c r="G47" s="381" t="s">
        <v>290</v>
      </c>
      <c r="H47" s="382" t="s">
        <v>627</v>
      </c>
      <c r="I47" s="174"/>
      <c r="J47" s="381"/>
      <c r="K47" s="174"/>
      <c r="L47" s="218"/>
      <c r="M47" s="376"/>
      <c r="Q47" s="452"/>
    </row>
    <row r="48" spans="1:17" s="310" customFormat="1" x14ac:dyDescent="0.25">
      <c r="A48" s="10">
        <v>44</v>
      </c>
      <c r="B48" s="383" t="s">
        <v>483</v>
      </c>
      <c r="C48" s="445" t="s">
        <v>453</v>
      </c>
      <c r="D48" s="38" t="s">
        <v>178</v>
      </c>
      <c r="E48" s="455">
        <v>20000000</v>
      </c>
      <c r="F48" s="372" t="s">
        <v>454</v>
      </c>
      <c r="G48" s="384" t="s">
        <v>455</v>
      </c>
      <c r="H48" s="385" t="s">
        <v>628</v>
      </c>
      <c r="I48" s="174"/>
      <c r="J48" s="174"/>
      <c r="K48" s="174"/>
      <c r="L48" s="218"/>
      <c r="M48" s="376"/>
      <c r="Q48" s="452"/>
    </row>
    <row r="49" spans="1:17" s="310" customFormat="1" x14ac:dyDescent="0.25">
      <c r="A49" s="5">
        <v>45</v>
      </c>
      <c r="B49" s="386" t="s">
        <v>298</v>
      </c>
      <c r="C49" s="441" t="s">
        <v>294</v>
      </c>
      <c r="D49" s="38" t="s">
        <v>178</v>
      </c>
      <c r="E49" s="455">
        <v>14000000</v>
      </c>
      <c r="F49" s="315" t="s">
        <v>300</v>
      </c>
      <c r="G49" s="387" t="s">
        <v>301</v>
      </c>
      <c r="H49" s="382" t="s">
        <v>628</v>
      </c>
      <c r="I49" s="174"/>
      <c r="J49" s="381"/>
      <c r="K49" s="174"/>
      <c r="L49" s="218"/>
      <c r="M49" s="376"/>
      <c r="Q49" s="452"/>
    </row>
    <row r="50" spans="1:17" s="310" customFormat="1" x14ac:dyDescent="0.25">
      <c r="A50" s="5">
        <v>46</v>
      </c>
      <c r="B50" s="378" t="s">
        <v>418</v>
      </c>
      <c r="C50" s="443" t="s">
        <v>420</v>
      </c>
      <c r="D50" s="38" t="s">
        <v>178</v>
      </c>
      <c r="E50" s="455">
        <v>7000000</v>
      </c>
      <c r="F50" s="366" t="s">
        <v>422</v>
      </c>
      <c r="G50" s="379" t="s">
        <v>423</v>
      </c>
      <c r="H50" s="385" t="s">
        <v>628</v>
      </c>
      <c r="I50" s="174"/>
      <c r="J50" s="174"/>
      <c r="K50" s="174"/>
      <c r="L50" s="218"/>
      <c r="M50" s="376"/>
      <c r="Q50" s="452"/>
    </row>
    <row r="51" spans="1:17" s="310" customFormat="1" x14ac:dyDescent="0.25">
      <c r="A51" s="10">
        <v>47</v>
      </c>
      <c r="B51" s="416" t="s">
        <v>678</v>
      </c>
      <c r="C51" s="444" t="s">
        <v>677</v>
      </c>
      <c r="D51" s="38" t="s">
        <v>178</v>
      </c>
      <c r="E51" s="455">
        <v>13500000</v>
      </c>
      <c r="F51" s="435" t="s">
        <v>679</v>
      </c>
      <c r="G51" s="436" t="s">
        <v>628</v>
      </c>
      <c r="H51" s="437" t="s">
        <v>667</v>
      </c>
      <c r="I51" s="174"/>
      <c r="J51" s="174"/>
      <c r="K51" s="174"/>
      <c r="L51" s="218"/>
      <c r="M51" s="376"/>
      <c r="Q51" s="452"/>
    </row>
    <row r="52" spans="1:17" s="332" customFormat="1" x14ac:dyDescent="0.25">
      <c r="A52" s="5">
        <v>48</v>
      </c>
      <c r="B52" s="342" t="s">
        <v>557</v>
      </c>
      <c r="C52" s="449" t="s">
        <v>580</v>
      </c>
      <c r="D52" s="355" t="s">
        <v>178</v>
      </c>
      <c r="E52" s="457">
        <v>30000000</v>
      </c>
      <c r="F52" s="329" t="s">
        <v>558</v>
      </c>
      <c r="G52" s="354" t="s">
        <v>579</v>
      </c>
      <c r="H52" s="11"/>
      <c r="I52" s="11"/>
      <c r="J52" s="11"/>
      <c r="K52" s="11"/>
      <c r="L52" s="18"/>
      <c r="M52" s="331"/>
      <c r="Q52" s="451"/>
    </row>
    <row r="53" spans="1:17" s="332" customFormat="1" x14ac:dyDescent="0.25">
      <c r="A53" s="5">
        <v>49</v>
      </c>
      <c r="B53" s="348" t="s">
        <v>485</v>
      </c>
      <c r="C53" s="413" t="s">
        <v>479</v>
      </c>
      <c r="D53" s="6" t="s">
        <v>178</v>
      </c>
      <c r="E53" s="455">
        <v>30000000</v>
      </c>
      <c r="F53" s="349" t="s">
        <v>480</v>
      </c>
      <c r="G53" s="236" t="s">
        <v>475</v>
      </c>
      <c r="H53" s="11"/>
      <c r="I53" s="11"/>
      <c r="J53" s="11"/>
      <c r="K53" s="11"/>
      <c r="L53" s="18"/>
      <c r="M53" s="331"/>
      <c r="Q53" s="451"/>
    </row>
    <row r="54" spans="1:17" s="310" customFormat="1" ht="45" x14ac:dyDescent="0.25">
      <c r="A54" s="10">
        <v>50</v>
      </c>
      <c r="B54" s="416" t="s">
        <v>670</v>
      </c>
      <c r="C54" s="369" t="s">
        <v>437</v>
      </c>
      <c r="D54" s="371" t="s">
        <v>448</v>
      </c>
      <c r="E54" s="455">
        <f>151800000/1.1</f>
        <v>138000000</v>
      </c>
      <c r="F54" s="398">
        <v>4200015767</v>
      </c>
      <c r="G54" s="222" t="s">
        <v>412</v>
      </c>
      <c r="H54" s="385" t="s">
        <v>628</v>
      </c>
      <c r="I54" s="174"/>
      <c r="J54" s="174"/>
      <c r="K54" s="174"/>
      <c r="L54" s="218"/>
      <c r="M54" s="376"/>
      <c r="Q54" s="452"/>
    </row>
    <row r="55" spans="1:17" s="310" customFormat="1" ht="45" x14ac:dyDescent="0.25">
      <c r="A55" s="5">
        <v>51</v>
      </c>
      <c r="B55" s="416" t="s">
        <v>671</v>
      </c>
      <c r="C55" s="370" t="s">
        <v>437</v>
      </c>
      <c r="D55" s="371" t="s">
        <v>448</v>
      </c>
      <c r="E55" s="455">
        <f>202400000/1.1</f>
        <v>184000000</v>
      </c>
      <c r="F55" s="398">
        <v>4200015767</v>
      </c>
      <c r="G55" s="222" t="s">
        <v>412</v>
      </c>
      <c r="H55" s="385" t="s">
        <v>628</v>
      </c>
      <c r="I55" s="174"/>
      <c r="J55" s="174"/>
      <c r="K55" s="174"/>
      <c r="L55" s="218"/>
      <c r="M55" s="376"/>
      <c r="Q55" s="452"/>
    </row>
    <row r="56" spans="1:17" s="332" customFormat="1" ht="45" x14ac:dyDescent="0.25">
      <c r="A56" s="5">
        <v>52</v>
      </c>
      <c r="B56" s="417" t="s">
        <v>672</v>
      </c>
      <c r="C56" s="413" t="s">
        <v>437</v>
      </c>
      <c r="D56" s="335" t="s">
        <v>448</v>
      </c>
      <c r="E56" s="455">
        <f>151800000/1.1</f>
        <v>138000000</v>
      </c>
      <c r="F56" s="338">
        <v>4200015767</v>
      </c>
      <c r="G56" s="204" t="s">
        <v>412</v>
      </c>
      <c r="H56" s="11"/>
      <c r="I56" s="11"/>
      <c r="J56" s="11"/>
      <c r="K56" s="11"/>
      <c r="L56" s="18"/>
      <c r="M56" s="331"/>
      <c r="Q56" s="451"/>
    </row>
    <row r="57" spans="1:17" x14ac:dyDescent="0.25">
      <c r="A57" s="5"/>
      <c r="B57" s="197"/>
      <c r="C57" s="198"/>
      <c r="D57" s="7"/>
      <c r="E57" s="64">
        <f>SUM(E42:E51)</f>
        <v>138500000</v>
      </c>
      <c r="F57" s="199"/>
      <c r="G57" s="200"/>
      <c r="H57" s="201"/>
      <c r="I57" s="53"/>
      <c r="J57" s="53"/>
      <c r="K57" s="13"/>
      <c r="L57" s="18"/>
      <c r="M57" s="54"/>
    </row>
    <row r="58" spans="1:17" x14ac:dyDescent="0.25">
      <c r="A58" s="272"/>
      <c r="B58" s="273"/>
      <c r="C58" s="274"/>
      <c r="D58" s="275"/>
      <c r="E58" s="276">
        <f>SUM(E5:E56)</f>
        <v>2391550091</v>
      </c>
      <c r="F58" s="277"/>
      <c r="G58" s="278"/>
      <c r="H58" s="279"/>
      <c r="I58" s="280"/>
      <c r="J58" s="280"/>
      <c r="K58" s="281"/>
      <c r="L58" s="282"/>
      <c r="M58" s="54"/>
    </row>
    <row r="59" spans="1:17" s="128" customFormat="1" x14ac:dyDescent="0.25">
      <c r="A59" s="272"/>
      <c r="B59" s="273"/>
      <c r="C59" s="274"/>
      <c r="D59" s="275"/>
      <c r="E59" s="276"/>
      <c r="F59" s="277"/>
      <c r="G59" s="278"/>
      <c r="H59" s="279"/>
      <c r="I59" s="280"/>
      <c r="J59" s="280"/>
      <c r="K59" s="281"/>
      <c r="L59" s="282"/>
      <c r="M59" s="54"/>
      <c r="Q59" s="453"/>
    </row>
    <row r="60" spans="1:17" x14ac:dyDescent="0.25">
      <c r="A60" s="289" t="s">
        <v>528</v>
      </c>
      <c r="B60" s="290"/>
      <c r="C60" s="198"/>
      <c r="D60" s="7"/>
      <c r="E60" s="64"/>
      <c r="F60" s="199"/>
      <c r="G60" s="200"/>
      <c r="H60" s="201"/>
      <c r="I60" s="53"/>
      <c r="J60" s="53"/>
      <c r="K60" s="13"/>
      <c r="L60" s="18"/>
      <c r="M60" s="54"/>
    </row>
    <row r="61" spans="1:17" ht="60" x14ac:dyDescent="0.25">
      <c r="A61" s="5">
        <v>1</v>
      </c>
      <c r="B61" s="97" t="s">
        <v>156</v>
      </c>
      <c r="C61" s="14" t="s">
        <v>8</v>
      </c>
      <c r="D61" s="6" t="s">
        <v>9</v>
      </c>
      <c r="E61" s="455">
        <v>44700000</v>
      </c>
      <c r="F61" s="15" t="s">
        <v>157</v>
      </c>
      <c r="G61" s="94" t="s">
        <v>158</v>
      </c>
      <c r="H61" s="15" t="s">
        <v>159</v>
      </c>
      <c r="I61" s="53" t="s">
        <v>124</v>
      </c>
      <c r="J61" s="53"/>
      <c r="K61" s="13"/>
      <c r="L61" s="18"/>
      <c r="M61" s="54"/>
      <c r="O61" s="24">
        <v>1938545091</v>
      </c>
      <c r="Q61" s="24">
        <f>E95</f>
        <v>2198891281</v>
      </c>
    </row>
    <row r="62" spans="1:17" ht="45" x14ac:dyDescent="0.25">
      <c r="A62" s="5">
        <v>2</v>
      </c>
      <c r="B62" s="97" t="s">
        <v>160</v>
      </c>
      <c r="C62" s="14" t="s">
        <v>161</v>
      </c>
      <c r="D62" s="6" t="s">
        <v>162</v>
      </c>
      <c r="E62" s="455">
        <v>87400000</v>
      </c>
      <c r="F62" s="15" t="s">
        <v>163</v>
      </c>
      <c r="G62" s="94" t="s">
        <v>164</v>
      </c>
      <c r="H62" s="15" t="s">
        <v>123</v>
      </c>
      <c r="I62" s="53" t="s">
        <v>124</v>
      </c>
      <c r="J62" s="53"/>
      <c r="K62" s="13"/>
      <c r="L62" s="18"/>
      <c r="M62" s="54"/>
      <c r="O62" s="24">
        <v>2202624919</v>
      </c>
      <c r="Q62" s="24">
        <f>E95</f>
        <v>2198891281</v>
      </c>
    </row>
    <row r="63" spans="1:17" ht="60" x14ac:dyDescent="0.25">
      <c r="A63" s="5">
        <v>3</v>
      </c>
      <c r="B63" s="97" t="s">
        <v>165</v>
      </c>
      <c r="C63" s="14" t="s">
        <v>166</v>
      </c>
      <c r="D63" s="7" t="s">
        <v>167</v>
      </c>
      <c r="E63" s="455">
        <v>84600000</v>
      </c>
      <c r="F63" s="34" t="s">
        <v>168</v>
      </c>
      <c r="G63" s="94" t="s">
        <v>169</v>
      </c>
      <c r="H63" s="15" t="s">
        <v>170</v>
      </c>
      <c r="I63" s="53" t="s">
        <v>124</v>
      </c>
      <c r="J63" s="53"/>
      <c r="K63" s="13"/>
      <c r="L63" s="18"/>
      <c r="M63" s="54"/>
      <c r="O63" s="24">
        <v>555270000</v>
      </c>
    </row>
    <row r="64" spans="1:17" ht="45" x14ac:dyDescent="0.25">
      <c r="A64" s="5">
        <v>4</v>
      </c>
      <c r="B64" s="97" t="s">
        <v>171</v>
      </c>
      <c r="C64" s="14" t="s">
        <v>172</v>
      </c>
      <c r="D64" s="7" t="s">
        <v>173</v>
      </c>
      <c r="E64" s="455">
        <v>89830000</v>
      </c>
      <c r="F64" s="35" t="s">
        <v>174</v>
      </c>
      <c r="G64" s="15" t="s">
        <v>175</v>
      </c>
      <c r="H64" s="15" t="s">
        <v>123</v>
      </c>
      <c r="I64" s="53" t="s">
        <v>124</v>
      </c>
      <c r="J64" s="53"/>
      <c r="K64" s="13"/>
      <c r="L64" s="18"/>
      <c r="M64" s="54"/>
      <c r="O64" s="434">
        <f>SUM(O61:O63)</f>
        <v>4696440010</v>
      </c>
      <c r="Q64" s="24">
        <f>SUM(Q61:Q63)</f>
        <v>4397782562</v>
      </c>
    </row>
    <row r="65" spans="1:17" ht="60" x14ac:dyDescent="0.25">
      <c r="A65" s="5">
        <v>5</v>
      </c>
      <c r="B65" s="92" t="s">
        <v>260</v>
      </c>
      <c r="C65" s="14" t="s">
        <v>254</v>
      </c>
      <c r="D65" s="7" t="s">
        <v>242</v>
      </c>
      <c r="E65" s="455">
        <v>85670909</v>
      </c>
      <c r="F65" s="84" t="s">
        <v>243</v>
      </c>
      <c r="G65" s="94" t="s">
        <v>244</v>
      </c>
      <c r="H65" s="114" t="s">
        <v>293</v>
      </c>
      <c r="I65" s="53" t="s">
        <v>124</v>
      </c>
      <c r="J65" s="53"/>
      <c r="K65" s="13"/>
      <c r="L65" s="18"/>
      <c r="M65" s="54"/>
    </row>
    <row r="66" spans="1:17" ht="45" x14ac:dyDescent="0.25">
      <c r="A66" s="5">
        <v>6</v>
      </c>
      <c r="B66" s="121" t="s">
        <v>311</v>
      </c>
      <c r="C66" s="112" t="s">
        <v>312</v>
      </c>
      <c r="D66" s="123" t="s">
        <v>313</v>
      </c>
      <c r="E66" s="455">
        <v>67600000</v>
      </c>
      <c r="F66" s="84" t="s">
        <v>314</v>
      </c>
      <c r="G66" s="94" t="s">
        <v>268</v>
      </c>
      <c r="H66" s="151" t="s">
        <v>344</v>
      </c>
      <c r="I66" s="53" t="s">
        <v>124</v>
      </c>
      <c r="J66" s="53"/>
      <c r="K66" s="13"/>
      <c r="L66" s="18"/>
      <c r="M66" s="54"/>
    </row>
    <row r="67" spans="1:17" ht="30" x14ac:dyDescent="0.25">
      <c r="A67" s="5">
        <v>7</v>
      </c>
      <c r="B67" s="92" t="s">
        <v>280</v>
      </c>
      <c r="C67" s="112" t="s">
        <v>276</v>
      </c>
      <c r="D67" s="7" t="s">
        <v>277</v>
      </c>
      <c r="E67" s="455">
        <v>53900000</v>
      </c>
      <c r="F67" s="84" t="s">
        <v>278</v>
      </c>
      <c r="G67" s="94" t="s">
        <v>255</v>
      </c>
      <c r="H67" s="211" t="s">
        <v>432</v>
      </c>
      <c r="I67" s="53" t="s">
        <v>124</v>
      </c>
      <c r="J67" s="11"/>
      <c r="K67" s="168" t="s">
        <v>380</v>
      </c>
      <c r="L67" s="18"/>
      <c r="M67" s="54"/>
    </row>
    <row r="68" spans="1:17" ht="30" x14ac:dyDescent="0.25">
      <c r="A68" s="5">
        <v>8</v>
      </c>
      <c r="B68" s="161" t="s">
        <v>361</v>
      </c>
      <c r="C68" s="112" t="s">
        <v>362</v>
      </c>
      <c r="D68" s="162" t="s">
        <v>363</v>
      </c>
      <c r="E68" s="455">
        <v>89660000</v>
      </c>
      <c r="F68" s="35" t="s">
        <v>364</v>
      </c>
      <c r="G68" s="163" t="s">
        <v>365</v>
      </c>
      <c r="H68" s="180" t="s">
        <v>392</v>
      </c>
      <c r="I68" s="53" t="s">
        <v>124</v>
      </c>
      <c r="J68" s="53"/>
      <c r="K68" s="13"/>
      <c r="L68" s="18"/>
      <c r="M68" s="54"/>
    </row>
    <row r="69" spans="1:17" ht="30" x14ac:dyDescent="0.25">
      <c r="A69" s="5">
        <v>9</v>
      </c>
      <c r="B69" s="161" t="s">
        <v>368</v>
      </c>
      <c r="C69" s="112" t="s">
        <v>362</v>
      </c>
      <c r="D69" s="162" t="s">
        <v>367</v>
      </c>
      <c r="E69" s="455">
        <v>35770000</v>
      </c>
      <c r="F69" s="35" t="s">
        <v>366</v>
      </c>
      <c r="G69" s="163" t="s">
        <v>365</v>
      </c>
      <c r="H69" s="180" t="s">
        <v>392</v>
      </c>
      <c r="I69" s="53" t="s">
        <v>124</v>
      </c>
      <c r="J69" s="53"/>
      <c r="K69" s="13"/>
      <c r="L69" s="18"/>
      <c r="M69" s="54"/>
    </row>
    <row r="70" spans="1:17" ht="30" x14ac:dyDescent="0.25">
      <c r="A70" s="5">
        <v>10</v>
      </c>
      <c r="B70" s="161" t="s">
        <v>369</v>
      </c>
      <c r="C70" s="112" t="s">
        <v>362</v>
      </c>
      <c r="D70" s="162" t="s">
        <v>370</v>
      </c>
      <c r="E70" s="455">
        <v>67150000</v>
      </c>
      <c r="F70" s="35" t="s">
        <v>366</v>
      </c>
      <c r="G70" s="163" t="s">
        <v>365</v>
      </c>
      <c r="H70" s="180" t="s">
        <v>392</v>
      </c>
      <c r="I70" s="53" t="s">
        <v>124</v>
      </c>
      <c r="J70" s="53"/>
      <c r="K70" s="13"/>
      <c r="L70" s="18"/>
      <c r="M70" s="54"/>
    </row>
    <row r="71" spans="1:17" ht="60" x14ac:dyDescent="0.25">
      <c r="A71" s="5">
        <v>11</v>
      </c>
      <c r="B71" s="172" t="s">
        <v>382</v>
      </c>
      <c r="C71" s="164" t="s">
        <v>376</v>
      </c>
      <c r="D71" s="165" t="s">
        <v>377</v>
      </c>
      <c r="E71" s="455">
        <v>78250000</v>
      </c>
      <c r="F71" s="165" t="s">
        <v>378</v>
      </c>
      <c r="G71" s="166" t="s">
        <v>344</v>
      </c>
      <c r="H71" s="210" t="s">
        <v>430</v>
      </c>
      <c r="I71" s="53" t="s">
        <v>124</v>
      </c>
      <c r="J71" s="53"/>
      <c r="K71" s="13"/>
      <c r="L71" s="18"/>
      <c r="M71" s="54"/>
    </row>
    <row r="72" spans="1:17" ht="30" x14ac:dyDescent="0.25">
      <c r="A72" s="5">
        <v>12</v>
      </c>
      <c r="B72" s="177" t="s">
        <v>390</v>
      </c>
      <c r="C72" s="112" t="s">
        <v>381</v>
      </c>
      <c r="D72" s="171" t="s">
        <v>383</v>
      </c>
      <c r="E72" s="455">
        <v>35950000</v>
      </c>
      <c r="F72" s="84" t="s">
        <v>384</v>
      </c>
      <c r="G72" s="173" t="s">
        <v>385</v>
      </c>
      <c r="H72" s="225" t="s">
        <v>450</v>
      </c>
      <c r="I72" s="53" t="s">
        <v>124</v>
      </c>
      <c r="J72" s="53"/>
      <c r="K72" s="13"/>
      <c r="L72" s="18"/>
      <c r="M72" s="54"/>
    </row>
    <row r="73" spans="1:17" ht="45" x14ac:dyDescent="0.25">
      <c r="A73" s="5">
        <v>13</v>
      </c>
      <c r="B73" s="92" t="s">
        <v>283</v>
      </c>
      <c r="C73" s="112" t="s">
        <v>282</v>
      </c>
      <c r="D73" s="165" t="s">
        <v>379</v>
      </c>
      <c r="E73" s="455">
        <v>45050000</v>
      </c>
      <c r="F73" s="84" t="s">
        <v>284</v>
      </c>
      <c r="G73" s="94" t="s">
        <v>268</v>
      </c>
      <c r="H73" s="224" t="s">
        <v>449</v>
      </c>
      <c r="I73" s="53" t="s">
        <v>124</v>
      </c>
      <c r="J73" s="53"/>
      <c r="K73" s="13"/>
      <c r="L73" s="18"/>
      <c r="M73" s="54"/>
    </row>
    <row r="74" spans="1:17" ht="45" x14ac:dyDescent="0.25">
      <c r="A74" s="5">
        <v>14</v>
      </c>
      <c r="B74" s="229" t="s">
        <v>456</v>
      </c>
      <c r="C74" s="255" t="s">
        <v>436</v>
      </c>
      <c r="D74" s="226" t="s">
        <v>451</v>
      </c>
      <c r="E74" s="455">
        <v>44650000</v>
      </c>
      <c r="F74" s="203" t="s">
        <v>427</v>
      </c>
      <c r="G74" s="204" t="s">
        <v>412</v>
      </c>
      <c r="H74" s="230" t="s">
        <v>465</v>
      </c>
      <c r="I74" s="53" t="s">
        <v>124</v>
      </c>
      <c r="J74" s="53"/>
      <c r="K74" s="13"/>
      <c r="L74" s="18"/>
      <c r="M74" s="54"/>
    </row>
    <row r="75" spans="1:17" ht="45" x14ac:dyDescent="0.25">
      <c r="A75" s="5">
        <v>15</v>
      </c>
      <c r="B75" s="92" t="s">
        <v>259</v>
      </c>
      <c r="C75" s="112" t="s">
        <v>247</v>
      </c>
      <c r="D75" s="7" t="s">
        <v>248</v>
      </c>
      <c r="E75" s="455">
        <v>90275000</v>
      </c>
      <c r="F75" s="84" t="s">
        <v>249</v>
      </c>
      <c r="G75" s="94" t="s">
        <v>244</v>
      </c>
      <c r="H75" s="15"/>
      <c r="I75" s="11"/>
      <c r="J75" s="11"/>
      <c r="K75" s="11"/>
      <c r="L75" s="19"/>
      <c r="M75" s="57"/>
    </row>
    <row r="76" spans="1:17" ht="30" x14ac:dyDescent="0.25">
      <c r="A76" s="5">
        <v>17</v>
      </c>
      <c r="B76" s="158" t="s">
        <v>353</v>
      </c>
      <c r="C76" s="213" t="s">
        <v>354</v>
      </c>
      <c r="D76" s="155" t="s">
        <v>355</v>
      </c>
      <c r="E76" s="455">
        <v>67538100</v>
      </c>
      <c r="F76" s="35" t="s">
        <v>356</v>
      </c>
      <c r="G76" s="156" t="s">
        <v>357</v>
      </c>
      <c r="H76" s="15"/>
      <c r="I76" s="11"/>
      <c r="J76" s="11"/>
      <c r="K76" s="11"/>
      <c r="L76" s="19"/>
      <c r="M76" s="57"/>
    </row>
    <row r="77" spans="1:17" ht="30" x14ac:dyDescent="0.25">
      <c r="A77" s="5">
        <v>18</v>
      </c>
      <c r="B77" s="161" t="s">
        <v>371</v>
      </c>
      <c r="C77" s="112" t="s">
        <v>372</v>
      </c>
      <c r="D77" s="162" t="s">
        <v>373</v>
      </c>
      <c r="E77" s="455">
        <v>88900000</v>
      </c>
      <c r="F77" s="35" t="s">
        <v>374</v>
      </c>
      <c r="G77" s="163" t="s">
        <v>375</v>
      </c>
      <c r="H77" s="15"/>
      <c r="I77" s="11"/>
      <c r="J77" s="11"/>
      <c r="K77" s="11"/>
      <c r="L77" s="19"/>
      <c r="M77" s="57"/>
    </row>
    <row r="78" spans="1:17" ht="30" x14ac:dyDescent="0.25">
      <c r="A78" s="5">
        <v>20</v>
      </c>
      <c r="B78" s="157" t="s">
        <v>358</v>
      </c>
      <c r="C78" s="152" t="s">
        <v>345</v>
      </c>
      <c r="D78" s="153" t="s">
        <v>346</v>
      </c>
      <c r="E78" s="455">
        <v>28770000</v>
      </c>
      <c r="F78" s="84" t="s">
        <v>347</v>
      </c>
      <c r="G78" s="154" t="s">
        <v>348</v>
      </c>
      <c r="H78" s="15"/>
      <c r="I78" s="11"/>
      <c r="J78" s="11"/>
      <c r="K78" s="11"/>
      <c r="L78" s="19"/>
      <c r="M78" s="57"/>
    </row>
    <row r="79" spans="1:17" s="332" customFormat="1" ht="75" x14ac:dyDescent="0.25">
      <c r="A79" s="5">
        <v>21</v>
      </c>
      <c r="B79" s="339" t="s">
        <v>520</v>
      </c>
      <c r="C79" s="340" t="s">
        <v>521</v>
      </c>
      <c r="D79" s="340" t="s">
        <v>522</v>
      </c>
      <c r="E79" s="455">
        <v>81700000</v>
      </c>
      <c r="F79" s="341" t="s">
        <v>530</v>
      </c>
      <c r="G79" s="291" t="s">
        <v>531</v>
      </c>
      <c r="H79" s="336" t="s">
        <v>629</v>
      </c>
      <c r="I79" s="11"/>
      <c r="J79" s="11"/>
      <c r="K79" s="11"/>
      <c r="L79" s="18"/>
      <c r="M79" s="331"/>
      <c r="Q79" s="451"/>
    </row>
    <row r="80" spans="1:17" s="310" customFormat="1" ht="30" x14ac:dyDescent="0.25">
      <c r="A80" s="5">
        <v>23</v>
      </c>
      <c r="B80" s="388" t="s">
        <v>359</v>
      </c>
      <c r="C80" s="365" t="s">
        <v>349</v>
      </c>
      <c r="D80" s="389" t="s">
        <v>350</v>
      </c>
      <c r="E80" s="455">
        <v>90450000</v>
      </c>
      <c r="F80" s="390" t="s">
        <v>351</v>
      </c>
      <c r="G80" s="391" t="s">
        <v>352</v>
      </c>
      <c r="H80" s="396" t="s">
        <v>628</v>
      </c>
      <c r="I80" s="174"/>
      <c r="J80" s="174"/>
      <c r="K80" s="174"/>
      <c r="L80" s="218"/>
      <c r="M80" s="376"/>
      <c r="Q80" s="452"/>
    </row>
    <row r="81" spans="1:17" s="310" customFormat="1" ht="30" x14ac:dyDescent="0.25">
      <c r="A81" s="5">
        <v>24</v>
      </c>
      <c r="B81" s="456" t="s">
        <v>281</v>
      </c>
      <c r="C81" s="365" t="s">
        <v>329</v>
      </c>
      <c r="D81" s="38" t="s">
        <v>279</v>
      </c>
      <c r="E81" s="455">
        <v>85830000</v>
      </c>
      <c r="F81" s="308" t="s">
        <v>274</v>
      </c>
      <c r="G81" s="377" t="s">
        <v>275</v>
      </c>
      <c r="H81" s="382" t="s">
        <v>627</v>
      </c>
      <c r="I81" s="174"/>
      <c r="J81" s="174"/>
      <c r="K81" s="174"/>
      <c r="L81" s="218"/>
      <c r="M81" s="376"/>
      <c r="Q81" s="452"/>
    </row>
    <row r="82" spans="1:17" s="310" customFormat="1" ht="60" x14ac:dyDescent="0.25">
      <c r="A82" s="5">
        <v>25</v>
      </c>
      <c r="B82" s="393" t="s">
        <v>443</v>
      </c>
      <c r="C82" s="371" t="s">
        <v>444</v>
      </c>
      <c r="D82" s="371" t="s">
        <v>445</v>
      </c>
      <c r="E82" s="455">
        <v>90700000</v>
      </c>
      <c r="F82" s="394" t="s">
        <v>446</v>
      </c>
      <c r="G82" s="395" t="s">
        <v>447</v>
      </c>
      <c r="H82" s="396" t="s">
        <v>628</v>
      </c>
      <c r="I82" s="174"/>
      <c r="J82" s="174"/>
      <c r="K82" s="174"/>
      <c r="L82" s="218"/>
      <c r="M82" s="376"/>
      <c r="Q82" s="452"/>
    </row>
    <row r="83" spans="1:17" s="310" customFormat="1" ht="45" x14ac:dyDescent="0.25">
      <c r="A83" s="5">
        <v>26</v>
      </c>
      <c r="B83" s="373" t="s">
        <v>593</v>
      </c>
      <c r="C83" s="320" t="s">
        <v>594</v>
      </c>
      <c r="D83" s="320" t="s">
        <v>595</v>
      </c>
      <c r="E83" s="457">
        <v>31400000</v>
      </c>
      <c r="F83" s="308" t="s">
        <v>596</v>
      </c>
      <c r="G83" s="399" t="s">
        <v>597</v>
      </c>
      <c r="H83" s="396" t="s">
        <v>628</v>
      </c>
      <c r="I83" s="174"/>
      <c r="J83" s="174"/>
      <c r="K83" s="174"/>
      <c r="L83" s="218"/>
      <c r="M83" s="376"/>
      <c r="Q83" s="452"/>
    </row>
    <row r="84" spans="1:17" s="310" customFormat="1" ht="30" x14ac:dyDescent="0.25">
      <c r="A84" s="5">
        <v>27</v>
      </c>
      <c r="B84" s="400" t="s">
        <v>393</v>
      </c>
      <c r="C84" s="368" t="s">
        <v>329</v>
      </c>
      <c r="D84" s="368" t="s">
        <v>394</v>
      </c>
      <c r="E84" s="455">
        <v>62950000</v>
      </c>
      <c r="F84" s="368" t="s">
        <v>395</v>
      </c>
      <c r="G84" s="401" t="s">
        <v>392</v>
      </c>
      <c r="H84" s="385" t="s">
        <v>627</v>
      </c>
      <c r="I84" s="174"/>
      <c r="J84" s="174"/>
      <c r="K84" s="174"/>
      <c r="L84" s="218"/>
      <c r="M84" s="376"/>
      <c r="Q84" s="452"/>
    </row>
    <row r="85" spans="1:17" s="310" customFormat="1" ht="30" x14ac:dyDescent="0.25">
      <c r="A85" s="5">
        <v>28</v>
      </c>
      <c r="B85" s="373" t="s">
        <v>570</v>
      </c>
      <c r="C85" s="364" t="s">
        <v>571</v>
      </c>
      <c r="D85" s="364" t="s">
        <v>575</v>
      </c>
      <c r="E85" s="457">
        <v>18000000</v>
      </c>
      <c r="F85" s="308" t="s">
        <v>576</v>
      </c>
      <c r="G85" s="402" t="s">
        <v>574</v>
      </c>
      <c r="H85" s="409" t="s">
        <v>662</v>
      </c>
      <c r="I85" s="174"/>
      <c r="J85" s="174"/>
      <c r="K85" s="174"/>
      <c r="L85" s="218"/>
      <c r="M85" s="376"/>
      <c r="Q85" s="452"/>
    </row>
    <row r="86" spans="1:17" s="310" customFormat="1" ht="30" x14ac:dyDescent="0.25">
      <c r="A86" s="5">
        <v>29</v>
      </c>
      <c r="B86" s="404" t="s">
        <v>462</v>
      </c>
      <c r="C86" s="362" t="s">
        <v>457</v>
      </c>
      <c r="D86" s="362" t="s">
        <v>458</v>
      </c>
      <c r="E86" s="455">
        <v>56500000</v>
      </c>
      <c r="F86" s="405" t="s">
        <v>459</v>
      </c>
      <c r="G86" s="406" t="s">
        <v>460</v>
      </c>
      <c r="H86" s="409" t="s">
        <v>663</v>
      </c>
      <c r="I86" s="174"/>
      <c r="J86" s="174"/>
      <c r="K86" s="174"/>
      <c r="L86" s="218"/>
      <c r="M86" s="376"/>
      <c r="Q86" s="452"/>
    </row>
    <row r="87" spans="1:17" s="310" customFormat="1" ht="45" x14ac:dyDescent="0.25">
      <c r="A87" s="5">
        <v>30</v>
      </c>
      <c r="B87" s="373" t="s">
        <v>549</v>
      </c>
      <c r="C87" s="367" t="s">
        <v>550</v>
      </c>
      <c r="D87" s="367" t="s">
        <v>585</v>
      </c>
      <c r="E87" s="457">
        <v>21818182</v>
      </c>
      <c r="F87" s="308" t="s">
        <v>586</v>
      </c>
      <c r="G87" s="402" t="s">
        <v>587</v>
      </c>
      <c r="H87" s="408" t="s">
        <v>656</v>
      </c>
      <c r="I87" s="174"/>
      <c r="J87" s="174"/>
      <c r="K87" s="174"/>
      <c r="L87" s="218"/>
      <c r="M87" s="376"/>
      <c r="Q87" s="452"/>
    </row>
    <row r="88" spans="1:17" s="310" customFormat="1" ht="30" x14ac:dyDescent="0.25">
      <c r="A88" s="5">
        <v>31</v>
      </c>
      <c r="B88" s="373" t="s">
        <v>588</v>
      </c>
      <c r="C88" s="320" t="s">
        <v>589</v>
      </c>
      <c r="D88" s="320" t="s">
        <v>590</v>
      </c>
      <c r="E88" s="457">
        <v>26772727</v>
      </c>
      <c r="F88" s="308" t="s">
        <v>591</v>
      </c>
      <c r="G88" s="399" t="s">
        <v>592</v>
      </c>
      <c r="H88" s="409" t="s">
        <v>663</v>
      </c>
      <c r="I88" s="174"/>
      <c r="J88" s="174"/>
      <c r="K88" s="174"/>
      <c r="L88" s="218"/>
      <c r="M88" s="376"/>
      <c r="Q88" s="452"/>
    </row>
    <row r="89" spans="1:17" s="332" customFormat="1" ht="75" x14ac:dyDescent="0.25">
      <c r="A89" s="5">
        <v>32</v>
      </c>
      <c r="B89" s="342" t="s">
        <v>568</v>
      </c>
      <c r="C89" s="355" t="s">
        <v>564</v>
      </c>
      <c r="D89" s="355" t="s">
        <v>577</v>
      </c>
      <c r="E89" s="457">
        <v>44700000</v>
      </c>
      <c r="F89" s="329" t="s">
        <v>566</v>
      </c>
      <c r="G89" s="354" t="s">
        <v>578</v>
      </c>
      <c r="H89" s="412" t="s">
        <v>667</v>
      </c>
      <c r="I89" s="11"/>
      <c r="J89" s="11"/>
      <c r="K89" s="11"/>
      <c r="L89" s="18"/>
      <c r="M89" s="331"/>
      <c r="O89" s="460" t="e">
        <f>E72+#REF!+#REF!</f>
        <v>#REF!</v>
      </c>
      <c r="Q89" s="451"/>
    </row>
    <row r="90" spans="1:17" s="332" customFormat="1" ht="30" x14ac:dyDescent="0.25">
      <c r="A90" s="5">
        <v>33</v>
      </c>
      <c r="B90" s="357" t="s">
        <v>621</v>
      </c>
      <c r="C90" s="347" t="s">
        <v>622</v>
      </c>
      <c r="D90" s="313" t="s">
        <v>623</v>
      </c>
      <c r="E90" s="457">
        <v>90375000</v>
      </c>
      <c r="F90" s="358" t="s">
        <v>624</v>
      </c>
      <c r="G90" s="314" t="s">
        <v>625</v>
      </c>
      <c r="H90" s="356" t="s">
        <v>626</v>
      </c>
      <c r="I90" s="11"/>
      <c r="J90" s="11"/>
      <c r="K90" s="11"/>
      <c r="L90" s="18"/>
      <c r="M90" s="331"/>
      <c r="Q90" s="451"/>
    </row>
    <row r="91" spans="1:17" ht="60" x14ac:dyDescent="0.25">
      <c r="A91" s="5">
        <v>34</v>
      </c>
      <c r="B91" s="139" t="s">
        <v>646</v>
      </c>
      <c r="C91" s="347" t="s">
        <v>647</v>
      </c>
      <c r="D91" s="346" t="s">
        <v>648</v>
      </c>
      <c r="E91" s="457">
        <v>87150000</v>
      </c>
      <c r="F91" s="84" t="s">
        <v>649</v>
      </c>
      <c r="G91" s="344" t="s">
        <v>592</v>
      </c>
      <c r="H91" s="312"/>
      <c r="I91" s="11"/>
      <c r="J91" s="11"/>
      <c r="K91" s="11"/>
      <c r="L91" s="19"/>
      <c r="M91" s="57"/>
    </row>
    <row r="92" spans="1:17" s="332" customFormat="1" ht="30" x14ac:dyDescent="0.25">
      <c r="A92" s="5">
        <v>35</v>
      </c>
      <c r="B92" s="350" t="s">
        <v>499</v>
      </c>
      <c r="C92" s="413" t="s">
        <v>500</v>
      </c>
      <c r="D92" s="351" t="s">
        <v>501</v>
      </c>
      <c r="E92" s="455">
        <v>179745000</v>
      </c>
      <c r="F92" s="352" t="s">
        <v>502</v>
      </c>
      <c r="G92" s="249" t="s">
        <v>503</v>
      </c>
      <c r="H92" s="353" t="s">
        <v>582</v>
      </c>
      <c r="I92" s="11"/>
      <c r="J92" s="11"/>
      <c r="K92" s="11"/>
      <c r="L92" s="18"/>
      <c r="M92" s="331"/>
      <c r="Q92" s="451"/>
    </row>
    <row r="93" spans="1:17" s="332" customFormat="1" ht="45" x14ac:dyDescent="0.25">
      <c r="A93" s="5">
        <v>36</v>
      </c>
      <c r="B93" s="499" t="s">
        <v>686</v>
      </c>
      <c r="C93" s="413" t="s">
        <v>683</v>
      </c>
      <c r="D93" s="458" t="s">
        <v>684</v>
      </c>
      <c r="E93" s="455">
        <v>45136363</v>
      </c>
      <c r="F93" s="459" t="s">
        <v>685</v>
      </c>
      <c r="G93" s="249"/>
      <c r="H93" s="353"/>
      <c r="I93" s="11"/>
      <c r="J93" s="11"/>
      <c r="K93" s="11"/>
      <c r="L93" s="18"/>
      <c r="M93" s="331"/>
      <c r="Q93" s="451"/>
    </row>
    <row r="94" spans="1:17" x14ac:dyDescent="0.25">
      <c r="A94" s="5"/>
      <c r="B94" s="197"/>
      <c r="C94" s="198"/>
      <c r="D94" s="7"/>
      <c r="E94" s="64">
        <f>SUM(E80:E88)</f>
        <v>484420909</v>
      </c>
      <c r="F94" s="199"/>
      <c r="G94" s="200"/>
      <c r="H94" s="201"/>
      <c r="I94" s="53"/>
      <c r="J94" s="53"/>
      <c r="K94" s="13"/>
      <c r="L94" s="18"/>
      <c r="M94" s="54"/>
    </row>
    <row r="95" spans="1:17" x14ac:dyDescent="0.25">
      <c r="A95" s="5"/>
      <c r="B95" s="197"/>
      <c r="C95" s="198"/>
      <c r="D95" s="7"/>
      <c r="E95" s="64">
        <f>SUM(E61:E93)</f>
        <v>2198891281</v>
      </c>
      <c r="F95" s="199"/>
      <c r="G95" s="200"/>
      <c r="H95" s="201"/>
      <c r="I95" s="53"/>
      <c r="J95" s="53"/>
      <c r="K95" s="13"/>
      <c r="L95" s="18"/>
      <c r="M95" s="54"/>
    </row>
    <row r="96" spans="1:17" x14ac:dyDescent="0.25">
      <c r="A96" s="272"/>
      <c r="B96" s="273"/>
      <c r="C96" s="274"/>
      <c r="D96" s="275"/>
      <c r="E96" s="276" t="s">
        <v>10</v>
      </c>
      <c r="F96" s="277"/>
      <c r="G96" s="278"/>
      <c r="H96" s="279"/>
      <c r="I96" s="280"/>
      <c r="J96" s="280"/>
      <c r="K96" s="281"/>
      <c r="L96" s="282"/>
      <c r="M96" s="54"/>
    </row>
    <row r="97" spans="1:17" s="128" customFormat="1" x14ac:dyDescent="0.25">
      <c r="A97" s="272"/>
      <c r="B97" s="273"/>
      <c r="C97" s="274"/>
      <c r="D97" s="275"/>
      <c r="E97" s="276" t="s">
        <v>675</v>
      </c>
      <c r="F97" s="433">
        <f>Q64</f>
        <v>4397782562</v>
      </c>
      <c r="G97" s="278"/>
      <c r="H97" s="279"/>
      <c r="I97" s="280"/>
      <c r="J97" s="280"/>
      <c r="K97" s="281"/>
      <c r="L97" s="282"/>
      <c r="M97" s="54"/>
      <c r="Q97" s="453"/>
    </row>
    <row r="98" spans="1:17" x14ac:dyDescent="0.25">
      <c r="A98" s="289" t="s">
        <v>529</v>
      </c>
      <c r="B98" s="290"/>
      <c r="C98" s="198"/>
      <c r="D98" s="7"/>
      <c r="E98" s="64"/>
      <c r="F98" s="199"/>
      <c r="G98" s="200"/>
      <c r="H98" s="201"/>
      <c r="I98" s="53"/>
      <c r="J98" s="53"/>
      <c r="K98" s="13"/>
      <c r="L98" s="18"/>
      <c r="M98" s="54"/>
    </row>
    <row r="99" spans="1:17" ht="45" x14ac:dyDescent="0.25">
      <c r="A99" s="5">
        <v>1</v>
      </c>
      <c r="B99" s="92" t="s">
        <v>151</v>
      </c>
      <c r="C99" s="6" t="s">
        <v>193</v>
      </c>
      <c r="D99" s="83" t="s">
        <v>194</v>
      </c>
      <c r="E99" s="214">
        <v>1430807680</v>
      </c>
      <c r="F99" s="84" t="s">
        <v>195</v>
      </c>
      <c r="G99" s="36"/>
      <c r="H99" s="207" t="s">
        <v>251</v>
      </c>
      <c r="I99" s="207"/>
      <c r="J99" s="85"/>
      <c r="K99" s="215" t="s">
        <v>435</v>
      </c>
      <c r="L99" s="18"/>
      <c r="M99" s="54"/>
    </row>
    <row r="100" spans="1:17" ht="45" x14ac:dyDescent="0.25">
      <c r="A100" s="5">
        <v>2</v>
      </c>
      <c r="B100" s="117" t="s">
        <v>305</v>
      </c>
      <c r="C100" s="6" t="s">
        <v>193</v>
      </c>
      <c r="D100" s="83" t="s">
        <v>194</v>
      </c>
      <c r="E100" s="214">
        <v>2533429323</v>
      </c>
      <c r="F100" s="84" t="s">
        <v>195</v>
      </c>
      <c r="G100" s="36"/>
      <c r="H100" s="207" t="s">
        <v>252</v>
      </c>
      <c r="I100" s="207"/>
      <c r="J100" s="85"/>
      <c r="K100" s="11" t="s">
        <v>197</v>
      </c>
      <c r="L100" s="18"/>
      <c r="M100" s="54"/>
    </row>
    <row r="101" spans="1:17" ht="45" x14ac:dyDescent="0.25">
      <c r="A101" s="5">
        <v>3</v>
      </c>
      <c r="B101" s="117" t="s">
        <v>306</v>
      </c>
      <c r="C101" s="6" t="s">
        <v>193</v>
      </c>
      <c r="D101" s="83" t="s">
        <v>194</v>
      </c>
      <c r="E101" s="214">
        <v>1262379982</v>
      </c>
      <c r="F101" s="84" t="s">
        <v>195</v>
      </c>
      <c r="G101" s="36"/>
      <c r="H101" s="208" t="s">
        <v>324</v>
      </c>
      <c r="I101" s="208"/>
      <c r="J101" s="85"/>
      <c r="K101" s="120" t="s">
        <v>303</v>
      </c>
      <c r="L101" s="18"/>
      <c r="M101" s="54"/>
    </row>
    <row r="102" spans="1:17" ht="45" x14ac:dyDescent="0.25">
      <c r="A102" s="5">
        <v>4</v>
      </c>
      <c r="B102" s="117" t="s">
        <v>304</v>
      </c>
      <c r="C102" s="6" t="s">
        <v>193</v>
      </c>
      <c r="D102" s="7" t="s">
        <v>194</v>
      </c>
      <c r="E102" s="214">
        <v>2560064924</v>
      </c>
      <c r="F102" s="84" t="s">
        <v>195</v>
      </c>
      <c r="G102" s="36"/>
      <c r="H102" s="208" t="s">
        <v>429</v>
      </c>
      <c r="I102" s="208"/>
      <c r="J102" s="85"/>
      <c r="K102" s="119" t="s">
        <v>302</v>
      </c>
      <c r="L102" s="18"/>
      <c r="M102" s="54"/>
    </row>
    <row r="103" spans="1:17" ht="45" x14ac:dyDescent="0.25">
      <c r="A103" s="5">
        <v>5</v>
      </c>
      <c r="B103" s="133" t="s">
        <v>325</v>
      </c>
      <c r="C103" s="6" t="s">
        <v>193</v>
      </c>
      <c r="D103" s="7" t="s">
        <v>198</v>
      </c>
      <c r="E103" s="283">
        <v>2527951393</v>
      </c>
      <c r="F103" s="84" t="s">
        <v>195</v>
      </c>
      <c r="G103" s="36"/>
      <c r="H103" s="284" t="s">
        <v>526</v>
      </c>
      <c r="I103" s="208"/>
      <c r="J103" s="85"/>
      <c r="K103" s="130" t="s">
        <v>326</v>
      </c>
      <c r="L103" s="18"/>
      <c r="M103" s="54"/>
    </row>
    <row r="104" spans="1:17" ht="45" x14ac:dyDescent="0.25">
      <c r="A104" s="5">
        <v>6</v>
      </c>
      <c r="B104" s="139" t="s">
        <v>428</v>
      </c>
      <c r="C104" s="6" t="s">
        <v>193</v>
      </c>
      <c r="D104" s="7" t="s">
        <v>198</v>
      </c>
      <c r="E104" s="283">
        <v>3195455238</v>
      </c>
      <c r="F104" s="84" t="s">
        <v>195</v>
      </c>
      <c r="G104" s="36"/>
      <c r="H104" s="284" t="s">
        <v>116</v>
      </c>
      <c r="I104" s="208"/>
      <c r="J104" s="85"/>
      <c r="K104" s="130" t="s">
        <v>327</v>
      </c>
      <c r="L104" s="500" t="s">
        <v>687</v>
      </c>
      <c r="M104" s="54"/>
    </row>
    <row r="106" spans="1:17" s="332" customFormat="1" ht="45" x14ac:dyDescent="0.25">
      <c r="A106" s="327">
        <v>7</v>
      </c>
      <c r="B106" s="342" t="s">
        <v>541</v>
      </c>
      <c r="C106" s="6" t="s">
        <v>193</v>
      </c>
      <c r="D106" s="6" t="s">
        <v>198</v>
      </c>
      <c r="E106" s="343">
        <v>1245081757</v>
      </c>
      <c r="F106" s="329" t="s">
        <v>195</v>
      </c>
      <c r="H106" s="330" t="s">
        <v>116</v>
      </c>
      <c r="I106" s="11"/>
      <c r="J106" s="11"/>
      <c r="K106" s="11"/>
      <c r="L106" s="18"/>
      <c r="M106" s="331"/>
      <c r="Q106" s="451"/>
    </row>
    <row r="107" spans="1:17" s="332" customFormat="1" ht="45" x14ac:dyDescent="0.25">
      <c r="A107" s="327">
        <v>8</v>
      </c>
      <c r="B107" s="432" t="s">
        <v>674</v>
      </c>
      <c r="C107" s="6" t="s">
        <v>193</v>
      </c>
      <c r="D107" s="6" t="s">
        <v>198</v>
      </c>
      <c r="E107" s="343">
        <v>638450000</v>
      </c>
      <c r="F107" s="329" t="s">
        <v>195</v>
      </c>
      <c r="H107" s="330" t="s">
        <v>116</v>
      </c>
      <c r="I107" s="11"/>
      <c r="J107" s="11"/>
      <c r="K107" s="11"/>
      <c r="L107" s="18"/>
      <c r="M107" s="331"/>
      <c r="Q107" s="451"/>
    </row>
    <row r="108" spans="1:17" x14ac:dyDescent="0.25">
      <c r="A108" s="5"/>
      <c r="B108" s="197"/>
      <c r="C108" s="198"/>
      <c r="D108" s="7"/>
      <c r="E108" s="64">
        <f>SUM(E99:E107)</f>
        <v>15393620297</v>
      </c>
      <c r="F108" s="199"/>
      <c r="G108" s="200"/>
      <c r="H108" s="201"/>
      <c r="I108" s="53"/>
      <c r="J108" s="53"/>
      <c r="K108" s="13"/>
      <c r="L108" s="18"/>
      <c r="M108" s="54"/>
    </row>
    <row r="109" spans="1:17" x14ac:dyDescent="0.25">
      <c r="A109" s="5"/>
      <c r="B109" s="197"/>
      <c r="C109" s="198"/>
      <c r="D109" s="7"/>
      <c r="E109" s="64"/>
      <c r="F109" s="199"/>
      <c r="G109" s="200"/>
      <c r="H109" s="201"/>
      <c r="I109" s="53"/>
      <c r="J109" s="53"/>
      <c r="K109" s="13"/>
      <c r="L109" s="18"/>
      <c r="M109" s="54"/>
    </row>
    <row r="110" spans="1:17" ht="21" x14ac:dyDescent="0.35">
      <c r="A110" s="512" t="s">
        <v>619</v>
      </c>
      <c r="B110" s="513"/>
      <c r="C110" s="513"/>
      <c r="D110" s="514"/>
      <c r="E110" s="515">
        <f>E108+E95+E58</f>
        <v>19984061669</v>
      </c>
      <c r="F110" s="516"/>
      <c r="G110" s="516"/>
      <c r="H110" s="517"/>
      <c r="I110" s="216"/>
      <c r="J110" s="216"/>
      <c r="K110" s="217"/>
      <c r="L110" s="218"/>
      <c r="M110" s="54"/>
    </row>
    <row r="111" spans="1:17" x14ac:dyDescent="0.25">
      <c r="A111" s="5"/>
      <c r="B111" s="197"/>
      <c r="C111" s="198"/>
      <c r="D111" s="7"/>
      <c r="E111" s="64"/>
      <c r="F111" s="199"/>
      <c r="G111" s="200"/>
      <c r="H111" s="201"/>
      <c r="I111" s="53"/>
      <c r="J111" s="53"/>
      <c r="K111" s="13"/>
      <c r="L111" s="18"/>
      <c r="M111" s="54"/>
    </row>
    <row r="112" spans="1:17" x14ac:dyDescent="0.25">
      <c r="A112" s="520" t="s">
        <v>434</v>
      </c>
      <c r="B112" s="521"/>
      <c r="C112" s="521"/>
      <c r="D112" s="521"/>
      <c r="E112" s="521"/>
      <c r="F112" s="521"/>
      <c r="G112" s="521"/>
      <c r="H112" s="522"/>
      <c r="I112" s="53"/>
      <c r="J112" s="53"/>
      <c r="K112" s="13"/>
      <c r="L112" s="18"/>
      <c r="M112" s="54"/>
    </row>
    <row r="113" spans="1:17" s="332" customFormat="1" x14ac:dyDescent="0.25">
      <c r="A113" s="334">
        <v>20</v>
      </c>
      <c r="B113" s="348" t="s">
        <v>485</v>
      </c>
      <c r="C113" s="413" t="s">
        <v>479</v>
      </c>
      <c r="D113" s="6" t="s">
        <v>178</v>
      </c>
      <c r="E113" s="11">
        <v>30000000</v>
      </c>
      <c r="F113" s="349" t="s">
        <v>480</v>
      </c>
      <c r="G113" s="236" t="s">
        <v>475</v>
      </c>
      <c r="H113" s="11"/>
      <c r="I113" s="11"/>
      <c r="J113" s="11"/>
      <c r="K113" s="11"/>
      <c r="L113" s="18"/>
      <c r="M113" s="331"/>
      <c r="Q113" s="451"/>
    </row>
    <row r="114" spans="1:17" s="332" customFormat="1" ht="45" x14ac:dyDescent="0.25">
      <c r="A114" s="327">
        <v>25</v>
      </c>
      <c r="B114" s="417" t="s">
        <v>672</v>
      </c>
      <c r="C114" s="413" t="s">
        <v>437</v>
      </c>
      <c r="D114" s="335" t="s">
        <v>448</v>
      </c>
      <c r="E114" s="11">
        <f>151800000/1.1</f>
        <v>138000000</v>
      </c>
      <c r="F114" s="338">
        <v>4200015767</v>
      </c>
      <c r="G114" s="204" t="s">
        <v>412</v>
      </c>
      <c r="H114" s="11"/>
      <c r="I114" s="11"/>
      <c r="J114" s="11"/>
      <c r="K114" s="11"/>
      <c r="L114" s="18"/>
      <c r="M114" s="331"/>
      <c r="Q114" s="451"/>
    </row>
    <row r="115" spans="1:17" s="332" customFormat="1" ht="30" x14ac:dyDescent="0.25">
      <c r="A115" s="334">
        <v>26</v>
      </c>
      <c r="B115" s="350" t="s">
        <v>499</v>
      </c>
      <c r="C115" s="413" t="s">
        <v>500</v>
      </c>
      <c r="D115" s="351" t="s">
        <v>501</v>
      </c>
      <c r="E115" s="11">
        <v>179745000</v>
      </c>
      <c r="F115" s="352" t="s">
        <v>502</v>
      </c>
      <c r="G115" s="249" t="s">
        <v>503</v>
      </c>
      <c r="H115" s="353" t="s">
        <v>582</v>
      </c>
      <c r="I115" s="11"/>
      <c r="J115" s="11"/>
      <c r="K115" s="11"/>
      <c r="L115" s="18"/>
      <c r="M115" s="331"/>
      <c r="Q115" s="451"/>
    </row>
    <row r="116" spans="1:17" s="332" customFormat="1" ht="45" x14ac:dyDescent="0.25">
      <c r="A116" s="5">
        <v>36</v>
      </c>
      <c r="B116" s="499" t="s">
        <v>686</v>
      </c>
      <c r="C116" s="413" t="s">
        <v>683</v>
      </c>
      <c r="D116" s="458" t="s">
        <v>684</v>
      </c>
      <c r="E116" s="11">
        <v>45136363</v>
      </c>
      <c r="F116" s="459" t="s">
        <v>685</v>
      </c>
      <c r="G116" s="249"/>
      <c r="H116" s="353"/>
      <c r="I116" s="11"/>
      <c r="J116" s="11"/>
      <c r="K116" s="11"/>
      <c r="L116" s="18"/>
      <c r="M116" s="331"/>
      <c r="Q116" s="451"/>
    </row>
    <row r="117" spans="1:17" s="332" customFormat="1" x14ac:dyDescent="0.25">
      <c r="A117" s="327">
        <v>48</v>
      </c>
      <c r="B117" s="342" t="s">
        <v>557</v>
      </c>
      <c r="C117" s="413" t="s">
        <v>580</v>
      </c>
      <c r="D117" s="355" t="s">
        <v>178</v>
      </c>
      <c r="E117" s="343">
        <v>30000000</v>
      </c>
      <c r="F117" s="329" t="s">
        <v>558</v>
      </c>
      <c r="G117" s="354" t="s">
        <v>579</v>
      </c>
      <c r="H117" s="11"/>
      <c r="I117" s="11"/>
      <c r="J117" s="11"/>
      <c r="K117" s="11"/>
      <c r="L117" s="18"/>
      <c r="M117" s="331"/>
      <c r="Q117" s="451"/>
    </row>
    <row r="119" spans="1:17" x14ac:dyDescent="0.25">
      <c r="A119" s="219"/>
      <c r="B119" s="220"/>
      <c r="C119" s="221"/>
      <c r="D119" s="221"/>
      <c r="E119" s="414">
        <f ca="1">SUM(E113:E148)</f>
        <v>422881363</v>
      </c>
      <c r="F119" s="221"/>
      <c r="G119" s="222"/>
      <c r="H119" s="174"/>
      <c r="I119" s="174"/>
      <c r="J119" s="174"/>
      <c r="K119" s="174"/>
      <c r="L119" s="218"/>
      <c r="M119" s="57"/>
    </row>
    <row r="120" spans="1:17" x14ac:dyDescent="0.25">
      <c r="A120" s="41"/>
      <c r="B120" s="41"/>
      <c r="C120" s="42"/>
      <c r="D120" s="42"/>
      <c r="F120" s="44"/>
      <c r="G120" s="44"/>
      <c r="H120" s="43"/>
      <c r="I120" s="43"/>
      <c r="J120" s="43"/>
    </row>
    <row r="121" spans="1:17" x14ac:dyDescent="0.25">
      <c r="A121" s="41"/>
      <c r="B121" s="41"/>
      <c r="C121" s="76"/>
      <c r="D121" s="77"/>
      <c r="E121" s="78"/>
    </row>
    <row r="122" spans="1:17" x14ac:dyDescent="0.25">
      <c r="D122" s="81"/>
      <c r="E122" s="81"/>
      <c r="I122" s="24"/>
    </row>
    <row r="123" spans="1:17" ht="15.75" x14ac:dyDescent="0.25">
      <c r="D123" s="90"/>
      <c r="E123" s="178"/>
      <c r="G123" s="311"/>
    </row>
    <row r="124" spans="1:17" ht="15.75" x14ac:dyDescent="0.25">
      <c r="D124" s="81"/>
      <c r="E124" s="178"/>
    </row>
    <row r="125" spans="1:17" ht="15.75" x14ac:dyDescent="0.25">
      <c r="C125" s="518" t="s">
        <v>661</v>
      </c>
      <c r="D125" s="518"/>
      <c r="E125" s="178"/>
    </row>
    <row r="126" spans="1:17" x14ac:dyDescent="0.25">
      <c r="C126" s="36" t="s">
        <v>650</v>
      </c>
      <c r="D126" s="359">
        <f>E57</f>
        <v>138500000</v>
      </c>
    </row>
    <row r="127" spans="1:17" x14ac:dyDescent="0.25">
      <c r="C127" s="36" t="s">
        <v>651</v>
      </c>
      <c r="D127" s="359">
        <f>E94</f>
        <v>484420909</v>
      </c>
    </row>
    <row r="128" spans="1:17" x14ac:dyDescent="0.25">
      <c r="C128" s="36"/>
      <c r="D128" s="360"/>
    </row>
    <row r="129" spans="1:17" x14ac:dyDescent="0.25">
      <c r="C129" s="36" t="s">
        <v>652</v>
      </c>
      <c r="D129" s="359">
        <f>SUM(D126:D128)</f>
        <v>622920909</v>
      </c>
    </row>
    <row r="130" spans="1:17" x14ac:dyDescent="0.25">
      <c r="C130" s="36"/>
      <c r="D130" s="360"/>
    </row>
    <row r="131" spans="1:17" x14ac:dyDescent="0.25">
      <c r="C131" s="36" t="s">
        <v>653</v>
      </c>
      <c r="D131" s="359">
        <f ca="1">E119</f>
        <v>422881363</v>
      </c>
    </row>
    <row r="132" spans="1:17" x14ac:dyDescent="0.25">
      <c r="C132" s="36"/>
      <c r="D132" s="360"/>
    </row>
    <row r="133" spans="1:17" x14ac:dyDescent="0.25">
      <c r="D133" s="24"/>
    </row>
    <row r="134" spans="1:17" x14ac:dyDescent="0.25">
      <c r="D134" s="24"/>
    </row>
    <row r="135" spans="1:17" x14ac:dyDescent="0.25">
      <c r="D135" s="91"/>
    </row>
    <row r="136" spans="1:17" x14ac:dyDescent="0.25">
      <c r="B136" s="519" t="s">
        <v>668</v>
      </c>
      <c r="C136" s="519"/>
      <c r="D136" s="519"/>
    </row>
    <row r="137" spans="1:17" s="482" customFormat="1" x14ac:dyDescent="0.25">
      <c r="A137" s="474">
        <v>21</v>
      </c>
      <c r="B137" s="475" t="s">
        <v>516</v>
      </c>
      <c r="C137" s="476" t="s">
        <v>514</v>
      </c>
      <c r="D137" s="477" t="s">
        <v>178</v>
      </c>
      <c r="E137" s="478">
        <v>6818182</v>
      </c>
      <c r="F137" s="479" t="s">
        <v>515</v>
      </c>
      <c r="G137" s="480" t="s">
        <v>461</v>
      </c>
      <c r="H137" s="481"/>
      <c r="J137" s="481"/>
      <c r="K137" s="481"/>
      <c r="L137" s="483"/>
      <c r="M137" s="484"/>
      <c r="Q137" s="485"/>
    </row>
    <row r="138" spans="1:17" s="482" customFormat="1" x14ac:dyDescent="0.25">
      <c r="A138" s="486">
        <v>22</v>
      </c>
      <c r="B138" s="487" t="s">
        <v>504</v>
      </c>
      <c r="C138" s="488" t="s">
        <v>505</v>
      </c>
      <c r="D138" s="477" t="s">
        <v>178</v>
      </c>
      <c r="E138" s="478">
        <v>26000000</v>
      </c>
      <c r="F138" s="489" t="s">
        <v>506</v>
      </c>
      <c r="G138" s="480" t="s">
        <v>507</v>
      </c>
      <c r="H138" s="481"/>
      <c r="J138" s="481"/>
      <c r="K138" s="481"/>
      <c r="L138" s="483"/>
      <c r="M138" s="484"/>
      <c r="Q138" s="485"/>
    </row>
    <row r="139" spans="1:17" s="482" customFormat="1" x14ac:dyDescent="0.25">
      <c r="A139" s="474">
        <v>32</v>
      </c>
      <c r="B139" s="490" t="s">
        <v>563</v>
      </c>
      <c r="C139" s="476" t="s">
        <v>581</v>
      </c>
      <c r="D139" s="491" t="s">
        <v>178</v>
      </c>
      <c r="E139" s="492">
        <v>25000000</v>
      </c>
      <c r="F139" s="493" t="s">
        <v>561</v>
      </c>
      <c r="G139" s="494" t="s">
        <v>579</v>
      </c>
      <c r="H139" s="481"/>
      <c r="J139" s="481"/>
      <c r="K139" s="481"/>
      <c r="L139" s="483"/>
      <c r="M139" s="484"/>
      <c r="Q139" s="485"/>
    </row>
    <row r="140" spans="1:17" s="482" customFormat="1" x14ac:dyDescent="0.25">
      <c r="A140" s="495" t="s">
        <v>676</v>
      </c>
      <c r="B140" s="490" t="s">
        <v>634</v>
      </c>
      <c r="C140" s="476" t="s">
        <v>635</v>
      </c>
      <c r="D140" s="496" t="s">
        <v>178</v>
      </c>
      <c r="E140" s="492">
        <v>16500000</v>
      </c>
      <c r="F140" s="493" t="s">
        <v>633</v>
      </c>
      <c r="G140" s="497" t="s">
        <v>592</v>
      </c>
      <c r="H140" s="498"/>
      <c r="J140" s="481"/>
      <c r="K140" s="481"/>
      <c r="L140" s="483"/>
      <c r="M140" s="484"/>
      <c r="Q140" s="485"/>
    </row>
    <row r="141" spans="1:17" s="482" customFormat="1" x14ac:dyDescent="0.25">
      <c r="A141" s="495" t="s">
        <v>676</v>
      </c>
      <c r="B141" s="490" t="s">
        <v>639</v>
      </c>
      <c r="C141" s="476" t="s">
        <v>637</v>
      </c>
      <c r="D141" s="496" t="s">
        <v>178</v>
      </c>
      <c r="E141" s="492">
        <v>21000000</v>
      </c>
      <c r="F141" s="493" t="s">
        <v>638</v>
      </c>
      <c r="G141" s="497" t="s">
        <v>644</v>
      </c>
      <c r="H141" s="498"/>
      <c r="J141" s="481"/>
      <c r="K141" s="481"/>
      <c r="L141" s="483"/>
      <c r="M141" s="484"/>
      <c r="Q141" s="485"/>
    </row>
    <row r="142" spans="1:17" s="482" customFormat="1" x14ac:dyDescent="0.25">
      <c r="A142" s="495" t="s">
        <v>676</v>
      </c>
      <c r="B142" s="490" t="s">
        <v>645</v>
      </c>
      <c r="C142" s="476" t="s">
        <v>641</v>
      </c>
      <c r="D142" s="496" t="s">
        <v>178</v>
      </c>
      <c r="E142" s="492">
        <v>8500000</v>
      </c>
      <c r="F142" s="493" t="s">
        <v>642</v>
      </c>
      <c r="G142" s="497" t="s">
        <v>643</v>
      </c>
      <c r="H142" s="498"/>
      <c r="J142" s="481"/>
      <c r="K142" s="481"/>
      <c r="L142" s="483"/>
      <c r="M142" s="484"/>
      <c r="Q142" s="485"/>
    </row>
    <row r="143" spans="1:17" x14ac:dyDescent="0.25">
      <c r="E143" s="80">
        <f>SUM(E137:E142)</f>
        <v>103818182</v>
      </c>
    </row>
    <row r="146" spans="1:17" x14ac:dyDescent="0.25">
      <c r="A146" s="511" t="s">
        <v>688</v>
      </c>
      <c r="B146" s="511"/>
      <c r="C146" s="511"/>
      <c r="D146" s="511"/>
      <c r="E146" s="511"/>
      <c r="F146" s="511"/>
      <c r="G146" s="511"/>
      <c r="H146" s="511"/>
      <c r="I146" s="511"/>
      <c r="J146" s="511"/>
      <c r="K146" s="511"/>
    </row>
    <row r="147" spans="1:17" s="431" customFormat="1" ht="45" x14ac:dyDescent="0.25">
      <c r="A147" s="419">
        <v>0</v>
      </c>
      <c r="B147" s="420" t="s">
        <v>512</v>
      </c>
      <c r="C147" s="421" t="s">
        <v>193</v>
      </c>
      <c r="D147" s="421" t="s">
        <v>198</v>
      </c>
      <c r="E147" s="422" t="s">
        <v>673</v>
      </c>
      <c r="F147" s="423" t="s">
        <v>195</v>
      </c>
      <c r="G147" s="424"/>
      <c r="H147" s="425" t="s">
        <v>673</v>
      </c>
      <c r="I147" s="426"/>
      <c r="J147" s="427"/>
      <c r="K147" s="428" t="s">
        <v>511</v>
      </c>
      <c r="L147" s="429"/>
      <c r="M147" s="430"/>
      <c r="Q147" s="454"/>
    </row>
    <row r="148" spans="1:17" s="472" customFormat="1" x14ac:dyDescent="0.25">
      <c r="A148" s="461">
        <v>36</v>
      </c>
      <c r="B148" s="462" t="s">
        <v>129</v>
      </c>
      <c r="C148" s="463" t="s">
        <v>617</v>
      </c>
      <c r="D148" s="464" t="s">
        <v>178</v>
      </c>
      <c r="E148" s="465">
        <v>0</v>
      </c>
      <c r="F148" s="466" t="s">
        <v>131</v>
      </c>
      <c r="G148" s="467" t="s">
        <v>618</v>
      </c>
      <c r="H148" s="468"/>
      <c r="I148" s="469"/>
      <c r="J148" s="469"/>
      <c r="K148" s="469"/>
      <c r="L148" s="470"/>
      <c r="M148" s="471"/>
      <c r="Q148" s="473"/>
    </row>
  </sheetData>
  <mergeCells count="6">
    <mergeCell ref="A146:K146"/>
    <mergeCell ref="A110:D110"/>
    <mergeCell ref="E110:H110"/>
    <mergeCell ref="C125:D125"/>
    <mergeCell ref="B136:D136"/>
    <mergeCell ref="A112:H112"/>
  </mergeCells>
  <phoneticPr fontId="77" type="noConversion"/>
  <pageMargins left="1.9493055560000001" right="0" top="0.25" bottom="0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90" zoomScaleNormal="90" workbookViewId="0">
      <selection activeCell="H8" sqref="H8"/>
    </sheetView>
  </sheetViews>
  <sheetFormatPr defaultRowHeight="15" x14ac:dyDescent="0.25"/>
  <cols>
    <col min="1" max="1" width="5.7109375" customWidth="1"/>
    <col min="2" max="2" width="18" customWidth="1"/>
    <col min="3" max="3" width="38" customWidth="1"/>
    <col min="4" max="4" width="34.42578125" customWidth="1"/>
    <col min="5" max="5" width="23" customWidth="1"/>
    <col min="6" max="6" width="37.5703125" customWidth="1"/>
    <col min="7" max="7" width="21.7109375" customWidth="1"/>
    <col min="8" max="8" width="24.85546875" customWidth="1"/>
  </cols>
  <sheetData>
    <row r="1" spans="1:8" x14ac:dyDescent="0.25">
      <c r="A1" s="520" t="s">
        <v>434</v>
      </c>
      <c r="B1" s="521"/>
      <c r="C1" s="521"/>
      <c r="D1" s="521"/>
      <c r="E1" s="521"/>
      <c r="F1" s="521"/>
      <c r="G1" s="521"/>
      <c r="H1" s="522"/>
    </row>
    <row r="2" spans="1:8" x14ac:dyDescent="0.25">
      <c r="A2" s="334">
        <v>1</v>
      </c>
      <c r="B2" s="348" t="s">
        <v>485</v>
      </c>
      <c r="C2" s="413" t="s">
        <v>479</v>
      </c>
      <c r="D2" s="6" t="s">
        <v>178</v>
      </c>
      <c r="E2" s="11">
        <v>30000000</v>
      </c>
      <c r="F2" s="349" t="s">
        <v>480</v>
      </c>
      <c r="G2" s="236" t="s">
        <v>475</v>
      </c>
      <c r="H2" s="11"/>
    </row>
    <row r="3" spans="1:8" ht="45" x14ac:dyDescent="0.25">
      <c r="A3" s="327">
        <v>2</v>
      </c>
      <c r="B3" s="337" t="s">
        <v>442</v>
      </c>
      <c r="C3" s="413" t="s">
        <v>437</v>
      </c>
      <c r="D3" s="335" t="s">
        <v>448</v>
      </c>
      <c r="E3" s="11">
        <f>151800000/1.1</f>
        <v>138000000</v>
      </c>
      <c r="F3" s="338">
        <v>4200015767</v>
      </c>
      <c r="G3" s="204" t="s">
        <v>412</v>
      </c>
      <c r="H3" s="418" t="s">
        <v>116</v>
      </c>
    </row>
    <row r="4" spans="1:8" ht="30" x14ac:dyDescent="0.25">
      <c r="A4" s="334">
        <v>3</v>
      </c>
      <c r="B4" s="350" t="s">
        <v>499</v>
      </c>
      <c r="C4" s="413" t="s">
        <v>500</v>
      </c>
      <c r="D4" s="351" t="s">
        <v>501</v>
      </c>
      <c r="E4" s="11">
        <v>179745000</v>
      </c>
      <c r="F4" s="352" t="s">
        <v>502</v>
      </c>
      <c r="G4" s="249" t="s">
        <v>503</v>
      </c>
      <c r="H4" s="353" t="s">
        <v>582</v>
      </c>
    </row>
    <row r="5" spans="1:8" x14ac:dyDescent="0.25">
      <c r="A5" s="327">
        <v>4</v>
      </c>
      <c r="B5" s="342" t="s">
        <v>557</v>
      </c>
      <c r="C5" s="413" t="s">
        <v>580</v>
      </c>
      <c r="D5" s="355" t="s">
        <v>178</v>
      </c>
      <c r="E5" s="343">
        <v>30000000</v>
      </c>
      <c r="F5" s="329" t="s">
        <v>558</v>
      </c>
      <c r="G5" s="354" t="s">
        <v>579</v>
      </c>
      <c r="H5" s="11"/>
    </row>
    <row r="6" spans="1:8" x14ac:dyDescent="0.25">
      <c r="A6" s="334">
        <v>5</v>
      </c>
      <c r="B6" s="342" t="s">
        <v>129</v>
      </c>
      <c r="C6" s="413" t="s">
        <v>617</v>
      </c>
      <c r="D6" s="355" t="s">
        <v>178</v>
      </c>
      <c r="E6" s="343">
        <v>0</v>
      </c>
      <c r="F6" s="329" t="s">
        <v>131</v>
      </c>
      <c r="G6" s="314" t="s">
        <v>618</v>
      </c>
      <c r="H6" s="356"/>
    </row>
    <row r="7" spans="1:8" ht="30" x14ac:dyDescent="0.25">
      <c r="A7" s="327">
        <v>6</v>
      </c>
      <c r="B7" s="357" t="s">
        <v>621</v>
      </c>
      <c r="C7" s="347" t="s">
        <v>622</v>
      </c>
      <c r="D7" s="313" t="s">
        <v>623</v>
      </c>
      <c r="E7" s="343">
        <v>90375000</v>
      </c>
      <c r="F7" s="358" t="s">
        <v>624</v>
      </c>
      <c r="G7" s="314" t="s">
        <v>625</v>
      </c>
      <c r="H7" s="356" t="s">
        <v>626</v>
      </c>
    </row>
    <row r="8" spans="1:8" ht="60" x14ac:dyDescent="0.25">
      <c r="A8" s="334">
        <v>7</v>
      </c>
      <c r="B8" s="139" t="s">
        <v>646</v>
      </c>
      <c r="C8" s="347" t="s">
        <v>647</v>
      </c>
      <c r="D8" s="346" t="s">
        <v>648</v>
      </c>
      <c r="E8" s="283">
        <v>87150000</v>
      </c>
      <c r="F8" s="84" t="s">
        <v>649</v>
      </c>
      <c r="G8" s="344" t="s">
        <v>592</v>
      </c>
      <c r="H8" s="312"/>
    </row>
    <row r="9" spans="1:8" x14ac:dyDescent="0.25">
      <c r="A9" s="219"/>
      <c r="B9" s="220"/>
      <c r="C9" s="221"/>
      <c r="D9" s="221"/>
      <c r="E9" s="414">
        <f ca="1">SUM(E2:E9)</f>
        <v>555270000</v>
      </c>
      <c r="F9" s="221"/>
      <c r="G9" s="222"/>
      <c r="H9" s="174"/>
    </row>
    <row r="13" spans="1:8" x14ac:dyDescent="0.25">
      <c r="D13" s="415" t="s">
        <v>669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/>
  </sheetViews>
  <sheetFormatPr defaultColWidth="9" defaultRowHeight="15" x14ac:dyDescent="0.25"/>
  <cols>
    <col min="1" max="1" width="5.7109375" customWidth="1"/>
    <col min="2" max="2" width="18" customWidth="1"/>
    <col min="3" max="3" width="38" customWidth="1"/>
    <col min="4" max="4" width="34.42578125" customWidth="1"/>
    <col min="5" max="5" width="23" customWidth="1"/>
    <col min="6" max="6" width="37.5703125" customWidth="1"/>
    <col min="7" max="7" width="21.7109375" customWidth="1"/>
    <col min="8" max="8" width="24.85546875" customWidth="1"/>
    <col min="9" max="10" width="19.28515625" customWidth="1"/>
    <col min="11" max="11" width="20.42578125" customWidth="1"/>
    <col min="12" max="12" width="16" customWidth="1"/>
  </cols>
  <sheetData>
    <row r="1" spans="1:13" x14ac:dyDescent="0.25">
      <c r="A1" t="s">
        <v>106</v>
      </c>
    </row>
    <row r="2" spans="1:13" s="310" customFormat="1" ht="30" x14ac:dyDescent="0.25">
      <c r="A2" s="219">
        <v>14</v>
      </c>
      <c r="B2" s="388" t="s">
        <v>359</v>
      </c>
      <c r="C2" s="365" t="s">
        <v>349</v>
      </c>
      <c r="D2" s="389" t="s">
        <v>350</v>
      </c>
      <c r="E2" s="174">
        <v>90450000</v>
      </c>
      <c r="F2" s="390" t="s">
        <v>351</v>
      </c>
      <c r="G2" s="391" t="s">
        <v>352</v>
      </c>
      <c r="H2" s="174"/>
      <c r="I2" s="174"/>
      <c r="J2" s="174"/>
      <c r="K2" s="174"/>
      <c r="L2" s="218"/>
      <c r="M2" s="376"/>
    </row>
    <row r="3" spans="1:13" s="310" customFormat="1" ht="30" x14ac:dyDescent="0.25">
      <c r="A3" s="37">
        <v>5</v>
      </c>
      <c r="B3" s="392" t="s">
        <v>281</v>
      </c>
      <c r="C3" s="365" t="s">
        <v>329</v>
      </c>
      <c r="D3" s="38" t="s">
        <v>279</v>
      </c>
      <c r="E3" s="174">
        <v>85830000</v>
      </c>
      <c r="F3" s="308" t="s">
        <v>274</v>
      </c>
      <c r="G3" s="377" t="s">
        <v>275</v>
      </c>
      <c r="H3" s="382" t="s">
        <v>627</v>
      </c>
      <c r="I3" s="174"/>
      <c r="J3" s="174"/>
      <c r="K3" s="174"/>
      <c r="L3" s="218"/>
      <c r="M3" s="376"/>
    </row>
    <row r="4" spans="1:13" s="310" customFormat="1" ht="60" x14ac:dyDescent="0.25">
      <c r="A4" s="37">
        <v>23</v>
      </c>
      <c r="B4" s="393" t="s">
        <v>443</v>
      </c>
      <c r="C4" s="371" t="s">
        <v>444</v>
      </c>
      <c r="D4" s="371" t="s">
        <v>445</v>
      </c>
      <c r="E4" s="174">
        <v>90700000</v>
      </c>
      <c r="F4" s="394" t="s">
        <v>446</v>
      </c>
      <c r="G4" s="395" t="s">
        <v>447</v>
      </c>
      <c r="H4" s="396" t="s">
        <v>628</v>
      </c>
      <c r="I4" s="174"/>
      <c r="J4" s="174"/>
      <c r="K4" s="174"/>
      <c r="L4" s="218"/>
      <c r="M4" s="376"/>
    </row>
    <row r="5" spans="1:13" s="310" customFormat="1" ht="45" x14ac:dyDescent="0.25">
      <c r="A5" s="37">
        <v>25</v>
      </c>
      <c r="B5" s="397" t="s">
        <v>442</v>
      </c>
      <c r="C5" s="369" t="s">
        <v>437</v>
      </c>
      <c r="D5" s="371" t="s">
        <v>448</v>
      </c>
      <c r="E5" s="174">
        <f>151800000/1.1</f>
        <v>138000000</v>
      </c>
      <c r="F5" s="398">
        <v>4200015767</v>
      </c>
      <c r="G5" s="222" t="s">
        <v>412</v>
      </c>
      <c r="H5" s="385" t="s">
        <v>628</v>
      </c>
      <c r="I5" s="174"/>
      <c r="J5" s="174"/>
      <c r="K5" s="174"/>
      <c r="L5" s="218"/>
      <c r="M5" s="376"/>
    </row>
    <row r="6" spans="1:13" s="310" customFormat="1" ht="45" x14ac:dyDescent="0.25">
      <c r="A6" s="37">
        <v>25</v>
      </c>
      <c r="B6" s="397" t="s">
        <v>442</v>
      </c>
      <c r="C6" s="370" t="s">
        <v>437</v>
      </c>
      <c r="D6" s="371" t="s">
        <v>448</v>
      </c>
      <c r="E6" s="174">
        <f>202400000/1.1</f>
        <v>184000000</v>
      </c>
      <c r="F6" s="398">
        <v>4200015767</v>
      </c>
      <c r="G6" s="222" t="s">
        <v>412</v>
      </c>
      <c r="H6" s="385" t="s">
        <v>628</v>
      </c>
      <c r="I6" s="174"/>
      <c r="J6" s="174"/>
      <c r="K6" s="174"/>
      <c r="L6" s="218"/>
      <c r="M6" s="376"/>
    </row>
    <row r="7" spans="1:13" s="310" customFormat="1" ht="45" x14ac:dyDescent="0.25">
      <c r="A7" s="37">
        <v>35</v>
      </c>
      <c r="B7" s="373" t="s">
        <v>593</v>
      </c>
      <c r="C7" s="320" t="s">
        <v>594</v>
      </c>
      <c r="D7" s="320" t="s">
        <v>595</v>
      </c>
      <c r="E7" s="374">
        <v>34540000</v>
      </c>
      <c r="F7" s="308" t="s">
        <v>596</v>
      </c>
      <c r="G7" s="399" t="s">
        <v>597</v>
      </c>
      <c r="H7" s="396" t="s">
        <v>628</v>
      </c>
      <c r="I7" s="174"/>
      <c r="J7" s="174"/>
      <c r="K7" s="174"/>
      <c r="L7" s="218"/>
      <c r="M7" s="376"/>
    </row>
    <row r="8" spans="1:13" s="310" customFormat="1" ht="30" x14ac:dyDescent="0.25">
      <c r="A8" s="37">
        <v>15</v>
      </c>
      <c r="B8" s="400" t="s">
        <v>393</v>
      </c>
      <c r="C8" s="368" t="s">
        <v>329</v>
      </c>
      <c r="D8" s="368" t="s">
        <v>394</v>
      </c>
      <c r="E8" s="174">
        <v>62950000</v>
      </c>
      <c r="F8" s="368" t="s">
        <v>395</v>
      </c>
      <c r="G8" s="401" t="s">
        <v>392</v>
      </c>
      <c r="H8" s="385" t="s">
        <v>627</v>
      </c>
      <c r="I8" s="174"/>
      <c r="J8" s="174"/>
      <c r="K8" s="174"/>
      <c r="L8" s="218"/>
      <c r="M8" s="376"/>
    </row>
    <row r="9" spans="1:13" s="310" customFormat="1" ht="30" x14ac:dyDescent="0.25">
      <c r="A9" s="37">
        <v>29</v>
      </c>
      <c r="B9" s="373" t="s">
        <v>570</v>
      </c>
      <c r="C9" s="364" t="s">
        <v>571</v>
      </c>
      <c r="D9" s="364" t="s">
        <v>575</v>
      </c>
      <c r="E9" s="374">
        <v>18000000</v>
      </c>
      <c r="F9" s="308" t="s">
        <v>576</v>
      </c>
      <c r="G9" s="402" t="s">
        <v>574</v>
      </c>
      <c r="H9" s="403" t="s">
        <v>583</v>
      </c>
      <c r="I9" s="174"/>
      <c r="J9" s="174"/>
      <c r="K9" s="174"/>
      <c r="L9" s="218"/>
      <c r="M9" s="376"/>
    </row>
    <row r="10" spans="1:13" s="310" customFormat="1" ht="30" x14ac:dyDescent="0.25">
      <c r="A10" s="219">
        <v>24</v>
      </c>
      <c r="B10" s="404" t="s">
        <v>462</v>
      </c>
      <c r="C10" s="362" t="s">
        <v>457</v>
      </c>
      <c r="D10" s="362" t="s">
        <v>458</v>
      </c>
      <c r="E10" s="174">
        <v>56500000</v>
      </c>
      <c r="F10" s="405" t="s">
        <v>459</v>
      </c>
      <c r="G10" s="406" t="s">
        <v>460</v>
      </c>
      <c r="H10" s="407" t="s">
        <v>584</v>
      </c>
      <c r="I10" s="174"/>
      <c r="J10" s="174"/>
      <c r="K10" s="174"/>
      <c r="L10" s="218"/>
      <c r="M10" s="376"/>
    </row>
    <row r="11" spans="1:13" s="310" customFormat="1" ht="45" x14ac:dyDescent="0.25">
      <c r="A11" s="37">
        <v>33</v>
      </c>
      <c r="B11" s="373" t="s">
        <v>549</v>
      </c>
      <c r="C11" s="367" t="s">
        <v>550</v>
      </c>
      <c r="D11" s="367" t="s">
        <v>585</v>
      </c>
      <c r="E11" s="374">
        <v>21818182</v>
      </c>
      <c r="F11" s="308" t="s">
        <v>586</v>
      </c>
      <c r="G11" s="402" t="s">
        <v>587</v>
      </c>
      <c r="H11" s="408" t="s">
        <v>656</v>
      </c>
      <c r="I11" s="174"/>
      <c r="J11" s="174"/>
      <c r="K11" s="174"/>
      <c r="L11" s="218"/>
      <c r="M11" s="376"/>
    </row>
    <row r="12" spans="1:13" s="310" customFormat="1" ht="30" x14ac:dyDescent="0.25">
      <c r="A12" s="37">
        <v>34</v>
      </c>
      <c r="B12" s="373" t="s">
        <v>588</v>
      </c>
      <c r="C12" s="320" t="s">
        <v>589</v>
      </c>
      <c r="D12" s="320" t="s">
        <v>590</v>
      </c>
      <c r="E12" s="374">
        <v>26772728</v>
      </c>
      <c r="F12" s="308" t="s">
        <v>591</v>
      </c>
      <c r="G12" s="399" t="s">
        <v>592</v>
      </c>
      <c r="H12" s="409"/>
      <c r="I12" s="174"/>
      <c r="J12" s="174"/>
      <c r="K12" s="174"/>
      <c r="L12" s="218"/>
      <c r="M12" s="376"/>
    </row>
    <row r="13" spans="1:13" x14ac:dyDescent="0.25">
      <c r="A13" s="5"/>
      <c r="B13" s="197"/>
      <c r="C13" s="198"/>
      <c r="D13" s="7"/>
      <c r="E13" s="64">
        <f>SUM(E2:E12)</f>
        <v>809560910</v>
      </c>
      <c r="F13" s="199"/>
      <c r="G13" s="200"/>
      <c r="H13" s="201"/>
      <c r="I13" s="53"/>
      <c r="J13" s="53"/>
      <c r="K13" s="13"/>
      <c r="L13" s="18"/>
      <c r="M13" s="5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"/>
  <sheetViews>
    <sheetView tabSelected="1" topLeftCell="A197" zoomScale="80" zoomScaleNormal="80" workbookViewId="0">
      <selection sqref="A1:XFD377"/>
    </sheetView>
  </sheetViews>
  <sheetFormatPr defaultColWidth="9" defaultRowHeight="15" x14ac:dyDescent="0.25"/>
  <cols>
    <col min="1" max="1" width="5.7109375" customWidth="1"/>
    <col min="2" max="2" width="18" customWidth="1"/>
    <col min="3" max="3" width="29.42578125" customWidth="1"/>
    <col min="4" max="4" width="34.42578125" customWidth="1"/>
    <col min="5" max="5" width="33.5703125" customWidth="1"/>
    <col min="6" max="6" width="33.140625" customWidth="1"/>
    <col min="7" max="7" width="20.5703125" customWidth="1"/>
    <col min="8" max="8" width="21.140625" customWidth="1"/>
    <col min="9" max="10" width="19.28515625" customWidth="1"/>
    <col min="11" max="11" width="20.42578125" customWidth="1"/>
    <col min="12" max="12" width="16" customWidth="1"/>
  </cols>
  <sheetData>
    <row r="1" spans="1:14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6"/>
    </row>
    <row r="3" spans="1:14" x14ac:dyDescent="0.25">
      <c r="A3" s="3" t="s">
        <v>1</v>
      </c>
      <c r="B3" s="3" t="s">
        <v>111</v>
      </c>
      <c r="C3" s="3" t="s">
        <v>2</v>
      </c>
      <c r="D3" s="3" t="s">
        <v>3</v>
      </c>
      <c r="E3" s="4" t="s">
        <v>4</v>
      </c>
      <c r="F3" s="3" t="s">
        <v>112</v>
      </c>
      <c r="G3" s="3" t="s">
        <v>113</v>
      </c>
      <c r="H3" s="3" t="s">
        <v>114</v>
      </c>
      <c r="I3" s="3" t="s">
        <v>14</v>
      </c>
      <c r="J3" s="3" t="s">
        <v>115</v>
      </c>
      <c r="K3" s="3" t="s">
        <v>116</v>
      </c>
      <c r="L3" s="3" t="s">
        <v>5</v>
      </c>
      <c r="M3" s="49"/>
    </row>
    <row r="4" spans="1:14" s="532" customFormat="1" ht="15" customHeight="1" x14ac:dyDescent="0.25">
      <c r="A4" s="26" t="s">
        <v>117</v>
      </c>
      <c r="B4" s="527"/>
      <c r="C4" s="527"/>
      <c r="D4" s="528"/>
      <c r="E4" s="29"/>
      <c r="F4" s="527"/>
      <c r="G4" s="527"/>
      <c r="H4" s="529"/>
      <c r="I4" s="50"/>
      <c r="J4" s="51"/>
      <c r="K4" s="530"/>
      <c r="L4" s="529"/>
      <c r="M4" s="531"/>
    </row>
    <row r="5" spans="1:14" ht="15" customHeight="1" x14ac:dyDescent="0.25">
      <c r="A5" s="533">
        <v>1</v>
      </c>
      <c r="B5" s="534" t="s">
        <v>118</v>
      </c>
      <c r="C5" s="535" t="s">
        <v>119</v>
      </c>
      <c r="D5" s="536" t="s">
        <v>120</v>
      </c>
      <c r="E5" s="537">
        <v>15000000</v>
      </c>
      <c r="F5" s="538" t="s">
        <v>121</v>
      </c>
      <c r="G5" s="538" t="s">
        <v>122</v>
      </c>
      <c r="H5" s="539" t="s">
        <v>270</v>
      </c>
      <c r="I5" s="53" t="s">
        <v>124</v>
      </c>
      <c r="J5" s="53"/>
      <c r="K5" s="530"/>
      <c r="L5" s="540"/>
      <c r="M5" s="541"/>
    </row>
    <row r="6" spans="1:14" x14ac:dyDescent="0.25">
      <c r="A6" s="529">
        <v>2</v>
      </c>
      <c r="B6" s="534" t="s">
        <v>125</v>
      </c>
      <c r="C6" s="535" t="s">
        <v>126</v>
      </c>
      <c r="D6" s="536" t="s">
        <v>120</v>
      </c>
      <c r="E6" s="530">
        <v>8500000</v>
      </c>
      <c r="F6" s="542" t="s">
        <v>127</v>
      </c>
      <c r="G6" s="542" t="s">
        <v>128</v>
      </c>
      <c r="H6" s="543" t="s">
        <v>267</v>
      </c>
      <c r="I6" s="53" t="s">
        <v>124</v>
      </c>
      <c r="J6" s="530"/>
      <c r="K6" s="530"/>
      <c r="L6" s="544"/>
      <c r="M6" s="541"/>
    </row>
    <row r="7" spans="1:14" ht="15" customHeight="1" x14ac:dyDescent="0.25">
      <c r="A7" s="529">
        <v>3</v>
      </c>
      <c r="B7" s="534" t="s">
        <v>133</v>
      </c>
      <c r="C7" s="535" t="s">
        <v>119</v>
      </c>
      <c r="D7" s="536" t="s">
        <v>120</v>
      </c>
      <c r="E7" s="530">
        <v>5000000</v>
      </c>
      <c r="F7" s="542" t="s">
        <v>134</v>
      </c>
      <c r="G7" s="545" t="s">
        <v>135</v>
      </c>
      <c r="H7" s="539" t="s">
        <v>271</v>
      </c>
      <c r="I7" s="53" t="s">
        <v>124</v>
      </c>
      <c r="J7" s="53"/>
      <c r="K7" s="539"/>
      <c r="L7" s="540"/>
      <c r="M7" s="541"/>
    </row>
    <row r="8" spans="1:14" ht="15" customHeight="1" x14ac:dyDescent="0.25">
      <c r="A8" s="533">
        <v>4</v>
      </c>
      <c r="B8" s="534" t="s">
        <v>136</v>
      </c>
      <c r="C8" s="546" t="s">
        <v>137</v>
      </c>
      <c r="D8" s="536" t="s">
        <v>120</v>
      </c>
      <c r="E8" s="530">
        <v>8750000</v>
      </c>
      <c r="F8" s="542" t="s">
        <v>138</v>
      </c>
      <c r="G8" s="547" t="s">
        <v>139</v>
      </c>
      <c r="H8" s="539" t="s">
        <v>269</v>
      </c>
      <c r="I8" s="53" t="s">
        <v>124</v>
      </c>
      <c r="J8" s="53"/>
      <c r="K8" s="539"/>
      <c r="L8" s="540"/>
      <c r="M8" s="541"/>
    </row>
    <row r="9" spans="1:14" ht="15" customHeight="1" x14ac:dyDescent="0.25">
      <c r="A9" s="26" t="s">
        <v>140</v>
      </c>
      <c r="B9" s="533"/>
      <c r="C9" s="546"/>
      <c r="D9" s="536"/>
      <c r="E9" s="530"/>
      <c r="F9" s="542"/>
      <c r="G9" s="548"/>
      <c r="H9" s="539"/>
      <c r="I9" s="549"/>
      <c r="J9" s="549"/>
      <c r="K9" s="539"/>
      <c r="L9" s="540"/>
      <c r="M9" s="541"/>
    </row>
    <row r="10" spans="1:14" ht="60.95" customHeight="1" x14ac:dyDescent="0.25">
      <c r="A10" s="529">
        <v>5</v>
      </c>
      <c r="B10" s="534" t="s">
        <v>141</v>
      </c>
      <c r="C10" s="546" t="s">
        <v>6</v>
      </c>
      <c r="D10" s="536" t="s">
        <v>7</v>
      </c>
      <c r="E10" s="530">
        <v>109080000</v>
      </c>
      <c r="F10" s="548" t="s">
        <v>142</v>
      </c>
      <c r="G10" s="548" t="s">
        <v>143</v>
      </c>
      <c r="H10" s="539" t="s">
        <v>144</v>
      </c>
      <c r="I10" s="53" t="s">
        <v>124</v>
      </c>
      <c r="J10" s="53"/>
      <c r="K10" s="539"/>
      <c r="L10" s="540" t="s">
        <v>145</v>
      </c>
      <c r="M10" s="541"/>
    </row>
    <row r="11" spans="1:14" ht="60" customHeight="1" x14ac:dyDescent="0.25">
      <c r="A11" s="533">
        <v>6</v>
      </c>
      <c r="B11" s="534" t="s">
        <v>146</v>
      </c>
      <c r="C11" s="546" t="s">
        <v>6</v>
      </c>
      <c r="D11" s="536" t="s">
        <v>7</v>
      </c>
      <c r="E11" s="530">
        <v>236340000</v>
      </c>
      <c r="F11" s="548" t="s">
        <v>142</v>
      </c>
      <c r="G11" s="548" t="s">
        <v>143</v>
      </c>
      <c r="H11" s="539"/>
      <c r="I11" s="549"/>
      <c r="J11" s="549"/>
      <c r="K11" s="539" t="s">
        <v>526</v>
      </c>
      <c r="L11" s="540" t="s">
        <v>147</v>
      </c>
      <c r="M11" s="541"/>
      <c r="N11" s="55"/>
    </row>
    <row r="12" spans="1:14" ht="60" customHeight="1" x14ac:dyDescent="0.25">
      <c r="A12" s="529">
        <v>7</v>
      </c>
      <c r="B12" s="534" t="s">
        <v>148</v>
      </c>
      <c r="C12" s="546" t="s">
        <v>6</v>
      </c>
      <c r="D12" s="536" t="s">
        <v>7</v>
      </c>
      <c r="E12" s="530">
        <v>18170909</v>
      </c>
      <c r="F12" s="548" t="s">
        <v>142</v>
      </c>
      <c r="G12" s="548" t="s">
        <v>143</v>
      </c>
      <c r="H12" s="539"/>
      <c r="I12" s="549"/>
      <c r="J12" s="549"/>
      <c r="K12" s="539" t="s">
        <v>526</v>
      </c>
      <c r="L12" s="540" t="s">
        <v>149</v>
      </c>
      <c r="M12" s="541"/>
      <c r="N12" t="s">
        <v>150</v>
      </c>
    </row>
    <row r="13" spans="1:14" ht="15" customHeight="1" x14ac:dyDescent="0.25">
      <c r="A13" s="533">
        <v>8</v>
      </c>
      <c r="B13" s="534" t="s">
        <v>307</v>
      </c>
      <c r="C13" s="546" t="s">
        <v>152</v>
      </c>
      <c r="D13" s="535" t="s">
        <v>153</v>
      </c>
      <c r="E13" s="549">
        <v>110695000</v>
      </c>
      <c r="F13" s="547" t="s">
        <v>154</v>
      </c>
      <c r="G13" s="547" t="s">
        <v>155</v>
      </c>
      <c r="H13" s="539" t="s">
        <v>323</v>
      </c>
      <c r="I13" s="53" t="s">
        <v>124</v>
      </c>
      <c r="J13" s="549"/>
      <c r="K13" s="539" t="s">
        <v>360</v>
      </c>
      <c r="L13" s="550" t="s">
        <v>295</v>
      </c>
      <c r="M13" s="541"/>
    </row>
    <row r="14" spans="1:14" ht="15" customHeight="1" x14ac:dyDescent="0.25">
      <c r="A14" s="529">
        <v>9</v>
      </c>
      <c r="B14" s="534" t="s">
        <v>315</v>
      </c>
      <c r="C14" s="546" t="s">
        <v>152</v>
      </c>
      <c r="D14" s="535" t="s">
        <v>153</v>
      </c>
      <c r="E14" s="549">
        <v>94271500</v>
      </c>
      <c r="F14" s="547" t="s">
        <v>154</v>
      </c>
      <c r="G14" s="547" t="s">
        <v>155</v>
      </c>
      <c r="H14" s="539" t="s">
        <v>323</v>
      </c>
      <c r="I14" s="53" t="s">
        <v>124</v>
      </c>
      <c r="J14" s="549"/>
      <c r="K14" s="539" t="s">
        <v>360</v>
      </c>
      <c r="L14" s="550" t="s">
        <v>296</v>
      </c>
      <c r="M14" s="541"/>
    </row>
    <row r="15" spans="1:14" ht="15" customHeight="1" x14ac:dyDescent="0.25">
      <c r="A15" s="533">
        <v>10</v>
      </c>
      <c r="B15" s="534" t="s">
        <v>339</v>
      </c>
      <c r="C15" s="546" t="s">
        <v>152</v>
      </c>
      <c r="D15" s="535" t="s">
        <v>153</v>
      </c>
      <c r="E15" s="549">
        <v>92831500</v>
      </c>
      <c r="F15" s="547" t="s">
        <v>154</v>
      </c>
      <c r="G15" s="547" t="s">
        <v>155</v>
      </c>
      <c r="H15" s="551" t="s">
        <v>449</v>
      </c>
      <c r="I15" s="53" t="s">
        <v>124</v>
      </c>
      <c r="J15" s="549"/>
      <c r="K15" s="539" t="s">
        <v>432</v>
      </c>
      <c r="L15" s="550" t="s">
        <v>316</v>
      </c>
      <c r="M15" s="541"/>
    </row>
    <row r="16" spans="1:14" ht="15" customHeight="1" x14ac:dyDescent="0.25">
      <c r="A16" s="529">
        <v>11</v>
      </c>
      <c r="B16" s="534" t="s">
        <v>340</v>
      </c>
      <c r="C16" s="546" t="s">
        <v>152</v>
      </c>
      <c r="D16" s="535" t="s">
        <v>153</v>
      </c>
      <c r="E16" s="549">
        <v>85072000</v>
      </c>
      <c r="F16" s="547" t="s">
        <v>154</v>
      </c>
      <c r="G16" s="547" t="s">
        <v>155</v>
      </c>
      <c r="H16" s="551" t="s">
        <v>449</v>
      </c>
      <c r="I16" s="53" t="s">
        <v>124</v>
      </c>
      <c r="J16" s="549"/>
      <c r="K16" s="539" t="s">
        <v>432</v>
      </c>
      <c r="L16" s="550" t="s">
        <v>317</v>
      </c>
      <c r="M16" s="541"/>
    </row>
    <row r="17" spans="1:13" ht="15" customHeight="1" x14ac:dyDescent="0.25">
      <c r="A17" s="533">
        <v>12</v>
      </c>
      <c r="B17" s="534" t="s">
        <v>341</v>
      </c>
      <c r="C17" s="546" t="s">
        <v>152</v>
      </c>
      <c r="D17" s="535" t="s">
        <v>153</v>
      </c>
      <c r="E17" s="549">
        <v>94301500</v>
      </c>
      <c r="F17" s="547" t="s">
        <v>154</v>
      </c>
      <c r="G17" s="547" t="s">
        <v>155</v>
      </c>
      <c r="H17" s="551" t="s">
        <v>449</v>
      </c>
      <c r="I17" s="53" t="s">
        <v>124</v>
      </c>
      <c r="J17" s="549"/>
      <c r="K17" s="539" t="s">
        <v>432</v>
      </c>
      <c r="L17" s="550" t="s">
        <v>318</v>
      </c>
      <c r="M17" s="541"/>
    </row>
    <row r="18" spans="1:13" ht="15" customHeight="1" x14ac:dyDescent="0.25">
      <c r="A18" s="529">
        <v>13</v>
      </c>
      <c r="B18" s="534" t="s">
        <v>342</v>
      </c>
      <c r="C18" s="546" t="s">
        <v>152</v>
      </c>
      <c r="D18" s="535" t="s">
        <v>153</v>
      </c>
      <c r="E18" s="549">
        <v>90405000</v>
      </c>
      <c r="F18" s="547" t="s">
        <v>154</v>
      </c>
      <c r="G18" s="547" t="s">
        <v>155</v>
      </c>
      <c r="H18" s="551" t="s">
        <v>449</v>
      </c>
      <c r="I18" s="53" t="s">
        <v>124</v>
      </c>
      <c r="J18" s="549"/>
      <c r="K18" s="539" t="s">
        <v>433</v>
      </c>
      <c r="L18" s="550" t="s">
        <v>319</v>
      </c>
      <c r="M18" s="541"/>
    </row>
    <row r="19" spans="1:13" ht="15" customHeight="1" x14ac:dyDescent="0.25">
      <c r="A19" s="533">
        <v>14</v>
      </c>
      <c r="B19" s="534" t="s">
        <v>343</v>
      </c>
      <c r="C19" s="546" t="s">
        <v>152</v>
      </c>
      <c r="D19" s="535" t="s">
        <v>153</v>
      </c>
      <c r="E19" s="549">
        <v>93281500</v>
      </c>
      <c r="F19" s="547" t="s">
        <v>154</v>
      </c>
      <c r="G19" s="547" t="s">
        <v>155</v>
      </c>
      <c r="H19" s="551" t="s">
        <v>449</v>
      </c>
      <c r="I19" s="53" t="s">
        <v>124</v>
      </c>
      <c r="J19" s="549"/>
      <c r="K19" s="539" t="s">
        <v>433</v>
      </c>
      <c r="L19" s="550" t="s">
        <v>320</v>
      </c>
      <c r="M19" s="541"/>
    </row>
    <row r="20" spans="1:13" ht="15" customHeight="1" x14ac:dyDescent="0.25">
      <c r="A20" s="529">
        <v>15</v>
      </c>
      <c r="B20" s="534" t="s">
        <v>438</v>
      </c>
      <c r="C20" s="546" t="s">
        <v>152</v>
      </c>
      <c r="D20" s="535" t="s">
        <v>153</v>
      </c>
      <c r="E20" s="549">
        <v>90495000</v>
      </c>
      <c r="F20" s="547" t="s">
        <v>154</v>
      </c>
      <c r="G20" s="547" t="s">
        <v>155</v>
      </c>
      <c r="H20" s="551" t="s">
        <v>556</v>
      </c>
      <c r="I20" s="53" t="s">
        <v>124</v>
      </c>
      <c r="J20" s="549"/>
      <c r="K20" s="539" t="s">
        <v>526</v>
      </c>
      <c r="L20" s="550" t="s">
        <v>440</v>
      </c>
      <c r="M20" s="541"/>
    </row>
    <row r="21" spans="1:13" ht="15" customHeight="1" x14ac:dyDescent="0.25">
      <c r="A21" s="533">
        <v>16</v>
      </c>
      <c r="B21" s="534" t="s">
        <v>439</v>
      </c>
      <c r="C21" s="546" t="s">
        <v>152</v>
      </c>
      <c r="D21" s="535" t="s">
        <v>153</v>
      </c>
      <c r="E21" s="549">
        <v>93971500</v>
      </c>
      <c r="F21" s="547" t="s">
        <v>154</v>
      </c>
      <c r="G21" s="547" t="s">
        <v>155</v>
      </c>
      <c r="H21" s="551" t="s">
        <v>461</v>
      </c>
      <c r="I21" s="53" t="s">
        <v>124</v>
      </c>
      <c r="J21" s="549"/>
      <c r="K21" s="539"/>
      <c r="L21" s="550" t="s">
        <v>441</v>
      </c>
      <c r="M21" s="541"/>
    </row>
    <row r="22" spans="1:13" ht="15" customHeight="1" x14ac:dyDescent="0.25">
      <c r="A22" s="529">
        <v>17</v>
      </c>
      <c r="B22" s="534" t="s">
        <v>554</v>
      </c>
      <c r="C22" s="546" t="s">
        <v>152</v>
      </c>
      <c r="D22" s="535" t="s">
        <v>153</v>
      </c>
      <c r="E22" s="552">
        <v>93131500</v>
      </c>
      <c r="F22" s="547" t="s">
        <v>154</v>
      </c>
      <c r="G22" s="547" t="s">
        <v>155</v>
      </c>
      <c r="H22" s="553" t="s">
        <v>556</v>
      </c>
      <c r="I22" s="53" t="s">
        <v>124</v>
      </c>
      <c r="J22" s="549"/>
      <c r="K22" s="539"/>
      <c r="L22" s="550" t="s">
        <v>543</v>
      </c>
      <c r="M22" s="541"/>
    </row>
    <row r="23" spans="1:13" ht="15" customHeight="1" x14ac:dyDescent="0.25">
      <c r="A23" s="533">
        <v>18</v>
      </c>
      <c r="B23" s="534" t="s">
        <v>555</v>
      </c>
      <c r="C23" s="546" t="s">
        <v>152</v>
      </c>
      <c r="D23" s="535" t="s">
        <v>153</v>
      </c>
      <c r="E23" s="552">
        <v>91335000</v>
      </c>
      <c r="F23" s="547" t="s">
        <v>154</v>
      </c>
      <c r="G23" s="547" t="s">
        <v>155</v>
      </c>
      <c r="H23" s="553" t="s">
        <v>556</v>
      </c>
      <c r="I23" s="53" t="s">
        <v>124</v>
      </c>
      <c r="J23" s="549"/>
      <c r="K23" s="539"/>
      <c r="L23" s="550" t="s">
        <v>544</v>
      </c>
      <c r="M23" s="541"/>
    </row>
    <row r="24" spans="1:13" ht="66" customHeight="1" x14ac:dyDescent="0.25">
      <c r="A24" s="529">
        <v>19</v>
      </c>
      <c r="B24" s="554" t="s">
        <v>156</v>
      </c>
      <c r="C24" s="546" t="s">
        <v>8</v>
      </c>
      <c r="D24" s="535" t="s">
        <v>9</v>
      </c>
      <c r="E24" s="530">
        <v>44700000</v>
      </c>
      <c r="F24" s="548" t="s">
        <v>157</v>
      </c>
      <c r="G24" s="547" t="s">
        <v>158</v>
      </c>
      <c r="H24" s="539" t="s">
        <v>159</v>
      </c>
      <c r="I24" s="53" t="s">
        <v>124</v>
      </c>
      <c r="J24" s="53"/>
      <c r="K24" s="539"/>
      <c r="L24" s="544"/>
      <c r="M24" s="541"/>
    </row>
    <row r="25" spans="1:13" ht="58.5" customHeight="1" x14ac:dyDescent="0.25">
      <c r="A25" s="533">
        <v>20</v>
      </c>
      <c r="B25" s="554" t="s">
        <v>160</v>
      </c>
      <c r="C25" s="546" t="s">
        <v>161</v>
      </c>
      <c r="D25" s="535" t="s">
        <v>162</v>
      </c>
      <c r="E25" s="530">
        <v>87400000</v>
      </c>
      <c r="F25" s="548" t="s">
        <v>163</v>
      </c>
      <c r="G25" s="547" t="s">
        <v>164</v>
      </c>
      <c r="H25" s="539" t="s">
        <v>123</v>
      </c>
      <c r="I25" s="53" t="s">
        <v>124</v>
      </c>
      <c r="J25" s="53"/>
      <c r="K25" s="539"/>
      <c r="L25" s="555"/>
      <c r="M25" s="556"/>
    </row>
    <row r="26" spans="1:13" ht="60" x14ac:dyDescent="0.25">
      <c r="A26" s="529">
        <v>21</v>
      </c>
      <c r="B26" s="554" t="s">
        <v>165</v>
      </c>
      <c r="C26" s="546" t="s">
        <v>166</v>
      </c>
      <c r="D26" s="536" t="s">
        <v>167</v>
      </c>
      <c r="E26" s="537">
        <v>84600000</v>
      </c>
      <c r="F26" s="557" t="s">
        <v>168</v>
      </c>
      <c r="G26" s="547" t="s">
        <v>169</v>
      </c>
      <c r="H26" s="539" t="s">
        <v>170</v>
      </c>
      <c r="I26" s="53" t="s">
        <v>124</v>
      </c>
      <c r="J26" s="53"/>
      <c r="K26" s="530"/>
      <c r="L26" s="104"/>
      <c r="M26" s="57"/>
    </row>
    <row r="27" spans="1:13" ht="45" x14ac:dyDescent="0.25">
      <c r="A27" s="533">
        <v>22</v>
      </c>
      <c r="B27" s="554" t="s">
        <v>171</v>
      </c>
      <c r="C27" s="546" t="s">
        <v>172</v>
      </c>
      <c r="D27" s="536" t="s">
        <v>173</v>
      </c>
      <c r="E27" s="549">
        <v>89830000</v>
      </c>
      <c r="F27" s="35" t="s">
        <v>174</v>
      </c>
      <c r="G27" s="548" t="s">
        <v>175</v>
      </c>
      <c r="H27" s="539" t="s">
        <v>123</v>
      </c>
      <c r="I27" s="53" t="s">
        <v>124</v>
      </c>
      <c r="J27" s="53"/>
      <c r="K27" s="530"/>
      <c r="L27" s="104"/>
      <c r="M27" s="57"/>
    </row>
    <row r="28" spans="1:13" x14ac:dyDescent="0.25">
      <c r="A28" s="529">
        <v>23</v>
      </c>
      <c r="B28" s="558" t="s">
        <v>176</v>
      </c>
      <c r="C28" s="36" t="s">
        <v>177</v>
      </c>
      <c r="D28" s="536" t="s">
        <v>178</v>
      </c>
      <c r="E28" s="537">
        <v>1900000</v>
      </c>
      <c r="F28" s="36" t="s">
        <v>179</v>
      </c>
      <c r="G28" s="547" t="s">
        <v>180</v>
      </c>
      <c r="H28" s="547" t="s">
        <v>181</v>
      </c>
      <c r="I28" s="530"/>
      <c r="J28" s="53" t="s">
        <v>124</v>
      </c>
      <c r="K28" s="530"/>
      <c r="L28" s="544"/>
      <c r="M28" s="57"/>
    </row>
    <row r="29" spans="1:13" x14ac:dyDescent="0.25">
      <c r="A29" s="533">
        <v>24</v>
      </c>
      <c r="B29" s="554" t="s">
        <v>182</v>
      </c>
      <c r="C29" s="36" t="s">
        <v>177</v>
      </c>
      <c r="D29" s="536" t="s">
        <v>178</v>
      </c>
      <c r="E29" s="537">
        <v>7600000</v>
      </c>
      <c r="F29" s="36" t="s">
        <v>183</v>
      </c>
      <c r="G29" s="547" t="s">
        <v>184</v>
      </c>
      <c r="H29" s="547" t="s">
        <v>181</v>
      </c>
      <c r="I29" s="530"/>
      <c r="J29" s="53" t="s">
        <v>124</v>
      </c>
      <c r="K29" s="530"/>
      <c r="L29" s="544"/>
      <c r="M29" s="57"/>
    </row>
    <row r="30" spans="1:13" x14ac:dyDescent="0.25">
      <c r="A30" s="529">
        <v>25</v>
      </c>
      <c r="B30" s="554" t="s">
        <v>185</v>
      </c>
      <c r="C30" s="36" t="s">
        <v>186</v>
      </c>
      <c r="D30" s="536" t="s">
        <v>178</v>
      </c>
      <c r="E30" s="537">
        <v>15000000</v>
      </c>
      <c r="F30" s="36" t="s">
        <v>187</v>
      </c>
      <c r="G30" s="548" t="s">
        <v>188</v>
      </c>
      <c r="H30" s="539" t="s">
        <v>123</v>
      </c>
      <c r="I30" s="53" t="s">
        <v>124</v>
      </c>
      <c r="J30" s="53"/>
      <c r="K30" s="530"/>
      <c r="L30" s="544" t="s">
        <v>234</v>
      </c>
      <c r="M30" s="57"/>
    </row>
    <row r="31" spans="1:13" x14ac:dyDescent="0.25">
      <c r="A31" s="533">
        <v>26</v>
      </c>
      <c r="B31" s="554" t="s">
        <v>189</v>
      </c>
      <c r="C31" s="36" t="s">
        <v>186</v>
      </c>
      <c r="D31" s="536" t="s">
        <v>178</v>
      </c>
      <c r="E31" s="537">
        <v>15000000</v>
      </c>
      <c r="F31" s="36" t="s">
        <v>187</v>
      </c>
      <c r="G31" s="548" t="s">
        <v>188</v>
      </c>
      <c r="H31" s="547" t="s">
        <v>255</v>
      </c>
      <c r="I31" s="53" t="s">
        <v>124</v>
      </c>
      <c r="J31" s="530"/>
      <c r="K31" s="530"/>
      <c r="L31" s="544" t="s">
        <v>236</v>
      </c>
      <c r="M31" s="57"/>
    </row>
    <row r="32" spans="1:13" x14ac:dyDescent="0.25">
      <c r="A32" s="529">
        <v>27</v>
      </c>
      <c r="B32" s="534" t="s">
        <v>261</v>
      </c>
      <c r="C32" s="36" t="s">
        <v>245</v>
      </c>
      <c r="D32" s="536" t="s">
        <v>178</v>
      </c>
      <c r="E32" s="552">
        <v>7000000</v>
      </c>
      <c r="F32" s="36" t="s">
        <v>246</v>
      </c>
      <c r="G32" s="547" t="s">
        <v>170</v>
      </c>
      <c r="H32" s="553" t="s">
        <v>556</v>
      </c>
      <c r="I32" s="53" t="s">
        <v>124</v>
      </c>
      <c r="J32" s="530"/>
      <c r="K32" s="530"/>
      <c r="L32" s="544"/>
      <c r="M32" s="57"/>
    </row>
    <row r="33" spans="1:13" ht="75" customHeight="1" x14ac:dyDescent="0.25">
      <c r="A33" s="529">
        <v>28</v>
      </c>
      <c r="B33" s="534" t="s">
        <v>260</v>
      </c>
      <c r="C33" s="546" t="s">
        <v>254</v>
      </c>
      <c r="D33" s="536" t="s">
        <v>242</v>
      </c>
      <c r="E33" s="537">
        <v>85670909</v>
      </c>
      <c r="F33" s="84" t="s">
        <v>243</v>
      </c>
      <c r="G33" s="547" t="s">
        <v>244</v>
      </c>
      <c r="H33" s="548" t="s">
        <v>293</v>
      </c>
      <c r="I33" s="53" t="s">
        <v>124</v>
      </c>
      <c r="J33" s="530"/>
      <c r="K33" s="530"/>
      <c r="L33" s="544"/>
      <c r="M33" s="57"/>
    </row>
    <row r="34" spans="1:13" ht="45" x14ac:dyDescent="0.25">
      <c r="A34" s="533">
        <v>29</v>
      </c>
      <c r="B34" s="534" t="s">
        <v>259</v>
      </c>
      <c r="C34" s="112" t="s">
        <v>247</v>
      </c>
      <c r="D34" s="536" t="s">
        <v>248</v>
      </c>
      <c r="E34" s="537">
        <v>90275000</v>
      </c>
      <c r="F34" s="84" t="s">
        <v>249</v>
      </c>
      <c r="G34" s="547" t="s">
        <v>244</v>
      </c>
      <c r="H34" s="548"/>
      <c r="I34" s="53" t="s">
        <v>124</v>
      </c>
      <c r="J34" s="530"/>
      <c r="K34" s="530"/>
      <c r="L34" s="544"/>
      <c r="M34" s="57"/>
    </row>
    <row r="35" spans="1:13" ht="45" x14ac:dyDescent="0.25">
      <c r="A35" s="529">
        <v>30</v>
      </c>
      <c r="B35" s="534" t="s">
        <v>281</v>
      </c>
      <c r="C35" s="112" t="s">
        <v>329</v>
      </c>
      <c r="D35" s="536" t="s">
        <v>279</v>
      </c>
      <c r="E35" s="537">
        <v>85830000</v>
      </c>
      <c r="F35" s="84" t="s">
        <v>274</v>
      </c>
      <c r="G35" s="547" t="s">
        <v>275</v>
      </c>
      <c r="H35" s="547" t="s">
        <v>627</v>
      </c>
      <c r="I35" s="53" t="s">
        <v>124</v>
      </c>
      <c r="J35" s="530"/>
      <c r="K35" s="530"/>
      <c r="L35" s="544"/>
      <c r="M35" s="57"/>
    </row>
    <row r="36" spans="1:13" ht="45" x14ac:dyDescent="0.25">
      <c r="A36" s="533">
        <v>31</v>
      </c>
      <c r="B36" s="534" t="s">
        <v>311</v>
      </c>
      <c r="C36" s="112" t="s">
        <v>312</v>
      </c>
      <c r="D36" s="536" t="s">
        <v>313</v>
      </c>
      <c r="E36" s="549">
        <v>67600000</v>
      </c>
      <c r="F36" s="84" t="s">
        <v>314</v>
      </c>
      <c r="G36" s="547" t="s">
        <v>268</v>
      </c>
      <c r="H36" s="548" t="s">
        <v>344</v>
      </c>
      <c r="I36" s="53" t="s">
        <v>124</v>
      </c>
      <c r="J36" s="530"/>
      <c r="K36" s="530"/>
      <c r="L36" s="544" t="s">
        <v>391</v>
      </c>
      <c r="M36" s="57"/>
    </row>
    <row r="37" spans="1:13" x14ac:dyDescent="0.25">
      <c r="A37" s="529">
        <v>32</v>
      </c>
      <c r="B37" s="534" t="s">
        <v>262</v>
      </c>
      <c r="C37" s="35" t="s">
        <v>263</v>
      </c>
      <c r="D37" s="536" t="s">
        <v>178</v>
      </c>
      <c r="E37" s="537">
        <v>57600000</v>
      </c>
      <c r="F37" s="84" t="s">
        <v>264</v>
      </c>
      <c r="G37" s="547" t="s">
        <v>265</v>
      </c>
      <c r="H37" s="548"/>
      <c r="I37" s="530"/>
      <c r="J37" s="53" t="s">
        <v>124</v>
      </c>
      <c r="K37" s="530"/>
      <c r="L37" s="544"/>
      <c r="M37" s="57"/>
    </row>
    <row r="38" spans="1:13" x14ac:dyDescent="0.25">
      <c r="A38" s="533">
        <v>33</v>
      </c>
      <c r="B38" s="534" t="s">
        <v>272</v>
      </c>
      <c r="C38" s="35" t="s">
        <v>258</v>
      </c>
      <c r="D38" s="536" t="s">
        <v>178</v>
      </c>
      <c r="E38" s="537">
        <v>12500000</v>
      </c>
      <c r="F38" s="84" t="s">
        <v>256</v>
      </c>
      <c r="G38" s="547" t="s">
        <v>268</v>
      </c>
      <c r="H38" s="548" t="s">
        <v>380</v>
      </c>
      <c r="I38" s="53" t="s">
        <v>124</v>
      </c>
      <c r="J38" s="530"/>
      <c r="K38" s="530"/>
      <c r="L38" s="544" t="s">
        <v>234</v>
      </c>
      <c r="M38" s="57"/>
    </row>
    <row r="39" spans="1:13" x14ac:dyDescent="0.25">
      <c r="A39" s="529">
        <v>34</v>
      </c>
      <c r="B39" s="534" t="s">
        <v>273</v>
      </c>
      <c r="C39" s="35" t="s">
        <v>258</v>
      </c>
      <c r="D39" s="536" t="s">
        <v>178</v>
      </c>
      <c r="E39" s="537">
        <v>12500000</v>
      </c>
      <c r="F39" s="84" t="s">
        <v>257</v>
      </c>
      <c r="G39" s="547" t="s">
        <v>268</v>
      </c>
      <c r="H39" s="548" t="s">
        <v>431</v>
      </c>
      <c r="I39" s="53" t="s">
        <v>124</v>
      </c>
      <c r="J39" s="530"/>
      <c r="K39" s="530"/>
      <c r="L39" s="544" t="s">
        <v>236</v>
      </c>
      <c r="M39" s="57"/>
    </row>
    <row r="40" spans="1:13" ht="45" x14ac:dyDescent="0.25">
      <c r="A40" s="533">
        <v>35</v>
      </c>
      <c r="B40" s="534" t="s">
        <v>280</v>
      </c>
      <c r="C40" s="112" t="s">
        <v>276</v>
      </c>
      <c r="D40" s="536" t="s">
        <v>277</v>
      </c>
      <c r="E40" s="537">
        <v>53900000</v>
      </c>
      <c r="F40" s="84" t="s">
        <v>278</v>
      </c>
      <c r="G40" s="547" t="s">
        <v>255</v>
      </c>
      <c r="H40" s="548" t="s">
        <v>432</v>
      </c>
      <c r="I40" s="53" t="s">
        <v>124</v>
      </c>
      <c r="J40" s="53" t="s">
        <v>124</v>
      </c>
      <c r="K40" s="539" t="s">
        <v>380</v>
      </c>
      <c r="L40" s="544"/>
      <c r="M40" s="57"/>
    </row>
    <row r="41" spans="1:13" ht="45" x14ac:dyDescent="0.25">
      <c r="A41" s="529">
        <v>36</v>
      </c>
      <c r="B41" s="534" t="s">
        <v>283</v>
      </c>
      <c r="C41" s="112" t="s">
        <v>282</v>
      </c>
      <c r="D41" s="536" t="s">
        <v>379</v>
      </c>
      <c r="E41" s="537">
        <v>45050000</v>
      </c>
      <c r="F41" s="84" t="s">
        <v>284</v>
      </c>
      <c r="G41" s="547" t="s">
        <v>268</v>
      </c>
      <c r="H41" s="551" t="s">
        <v>449</v>
      </c>
      <c r="I41" s="53" t="s">
        <v>124</v>
      </c>
      <c r="J41" s="530"/>
      <c r="K41" s="539" t="s">
        <v>433</v>
      </c>
      <c r="L41" s="544"/>
      <c r="M41" s="57"/>
    </row>
    <row r="42" spans="1:13" ht="30" x14ac:dyDescent="0.25">
      <c r="A42" s="533">
        <v>37</v>
      </c>
      <c r="B42" s="554" t="s">
        <v>353</v>
      </c>
      <c r="C42" s="546" t="s">
        <v>354</v>
      </c>
      <c r="D42" s="536" t="s">
        <v>355</v>
      </c>
      <c r="E42" s="549">
        <v>67538100</v>
      </c>
      <c r="F42" s="35" t="s">
        <v>356</v>
      </c>
      <c r="G42" s="548" t="s">
        <v>357</v>
      </c>
      <c r="H42" s="551" t="s">
        <v>556</v>
      </c>
      <c r="I42" s="53" t="s">
        <v>124</v>
      </c>
      <c r="J42" s="530"/>
      <c r="K42" s="539" t="s">
        <v>526</v>
      </c>
      <c r="L42" s="544"/>
      <c r="M42" s="57" t="s">
        <v>525</v>
      </c>
    </row>
    <row r="43" spans="1:13" ht="36" customHeight="1" x14ac:dyDescent="0.25">
      <c r="A43" s="529">
        <v>38</v>
      </c>
      <c r="B43" s="554" t="s">
        <v>371</v>
      </c>
      <c r="C43" s="112" t="s">
        <v>372</v>
      </c>
      <c r="D43" s="536" t="s">
        <v>373</v>
      </c>
      <c r="E43" s="537">
        <v>88900000</v>
      </c>
      <c r="F43" s="35" t="s">
        <v>374</v>
      </c>
      <c r="G43" s="548" t="s">
        <v>375</v>
      </c>
      <c r="H43" s="551" t="s">
        <v>556</v>
      </c>
      <c r="I43" s="53" t="s">
        <v>124</v>
      </c>
      <c r="J43" s="530"/>
      <c r="K43" s="539" t="s">
        <v>526</v>
      </c>
      <c r="L43" s="544"/>
      <c r="M43" s="57"/>
    </row>
    <row r="44" spans="1:13" ht="44.25" customHeight="1" x14ac:dyDescent="0.25">
      <c r="A44" s="533">
        <v>39</v>
      </c>
      <c r="B44" s="554" t="s">
        <v>390</v>
      </c>
      <c r="C44" s="112" t="s">
        <v>381</v>
      </c>
      <c r="D44" s="536" t="s">
        <v>383</v>
      </c>
      <c r="E44" s="537">
        <v>35950000</v>
      </c>
      <c r="F44" s="84" t="s">
        <v>384</v>
      </c>
      <c r="G44" s="547" t="s">
        <v>385</v>
      </c>
      <c r="H44" s="559" t="s">
        <v>450</v>
      </c>
      <c r="I44" s="53" t="s">
        <v>124</v>
      </c>
      <c r="J44" s="530"/>
      <c r="K44" s="530"/>
      <c r="L44" s="544"/>
      <c r="M44" s="57"/>
    </row>
    <row r="45" spans="1:13" x14ac:dyDescent="0.25">
      <c r="A45" s="529">
        <v>40</v>
      </c>
      <c r="B45" s="534" t="s">
        <v>297</v>
      </c>
      <c r="C45" s="36" t="s">
        <v>294</v>
      </c>
      <c r="D45" s="536" t="s">
        <v>178</v>
      </c>
      <c r="E45" s="537">
        <v>14000000</v>
      </c>
      <c r="F45" s="36" t="s">
        <v>300</v>
      </c>
      <c r="G45" s="547" t="s">
        <v>301</v>
      </c>
      <c r="H45" s="547" t="s">
        <v>299</v>
      </c>
      <c r="I45" s="53" t="s">
        <v>124</v>
      </c>
      <c r="J45" s="547"/>
      <c r="K45" s="530"/>
      <c r="L45" s="544" t="s">
        <v>234</v>
      </c>
      <c r="M45" s="57"/>
    </row>
    <row r="46" spans="1:13" x14ac:dyDescent="0.25">
      <c r="A46" s="533">
        <v>41</v>
      </c>
      <c r="B46" s="534" t="s">
        <v>298</v>
      </c>
      <c r="C46" s="36" t="s">
        <v>294</v>
      </c>
      <c r="D46" s="536" t="s">
        <v>178</v>
      </c>
      <c r="E46" s="537">
        <v>14000000</v>
      </c>
      <c r="F46" s="36" t="s">
        <v>300</v>
      </c>
      <c r="G46" s="547" t="s">
        <v>301</v>
      </c>
      <c r="H46" s="547" t="s">
        <v>628</v>
      </c>
      <c r="I46" s="53" t="s">
        <v>124</v>
      </c>
      <c r="J46" s="547"/>
      <c r="K46" s="530"/>
      <c r="L46" s="544" t="s">
        <v>236</v>
      </c>
      <c r="M46" s="57"/>
    </row>
    <row r="47" spans="1:13" x14ac:dyDescent="0.25">
      <c r="A47" s="529">
        <v>42</v>
      </c>
      <c r="B47" s="534" t="s">
        <v>308</v>
      </c>
      <c r="C47" s="36" t="s">
        <v>285</v>
      </c>
      <c r="D47" s="536" t="s">
        <v>178</v>
      </c>
      <c r="E47" s="537">
        <v>15000000</v>
      </c>
      <c r="F47" s="36" t="s">
        <v>289</v>
      </c>
      <c r="G47" s="547" t="s">
        <v>290</v>
      </c>
      <c r="H47" s="547" t="s">
        <v>310</v>
      </c>
      <c r="I47" s="53" t="s">
        <v>124</v>
      </c>
      <c r="J47" s="547"/>
      <c r="K47" s="530"/>
      <c r="L47" s="544" t="s">
        <v>234</v>
      </c>
      <c r="M47" s="57"/>
    </row>
    <row r="48" spans="1:13" x14ac:dyDescent="0.25">
      <c r="A48" s="533">
        <v>43</v>
      </c>
      <c r="B48" s="534" t="s">
        <v>309</v>
      </c>
      <c r="C48" s="36" t="s">
        <v>285</v>
      </c>
      <c r="D48" s="536" t="s">
        <v>178</v>
      </c>
      <c r="E48" s="537">
        <v>15000000</v>
      </c>
      <c r="F48" s="36" t="s">
        <v>289</v>
      </c>
      <c r="G48" s="547" t="s">
        <v>290</v>
      </c>
      <c r="H48" s="547" t="s">
        <v>627</v>
      </c>
      <c r="I48" s="53" t="s">
        <v>124</v>
      </c>
      <c r="J48" s="547"/>
      <c r="K48" s="530"/>
      <c r="L48" s="544" t="s">
        <v>236</v>
      </c>
      <c r="M48" s="57"/>
    </row>
    <row r="49" spans="1:13" ht="30" x14ac:dyDescent="0.25">
      <c r="A49" s="529">
        <v>44</v>
      </c>
      <c r="B49" s="534" t="s">
        <v>358</v>
      </c>
      <c r="C49" s="152" t="s">
        <v>345</v>
      </c>
      <c r="D49" s="536" t="s">
        <v>346</v>
      </c>
      <c r="E49" s="552">
        <v>28770000</v>
      </c>
      <c r="F49" s="84" t="s">
        <v>347</v>
      </c>
      <c r="G49" s="547" t="s">
        <v>348</v>
      </c>
      <c r="H49" s="553" t="s">
        <v>556</v>
      </c>
      <c r="I49" s="53" t="s">
        <v>124</v>
      </c>
      <c r="J49" s="530"/>
      <c r="K49" s="530"/>
      <c r="L49" s="544"/>
      <c r="M49" s="57"/>
    </row>
    <row r="50" spans="1:13" ht="45.75" customHeight="1" x14ac:dyDescent="0.25">
      <c r="A50" s="533">
        <v>45</v>
      </c>
      <c r="B50" s="534" t="s">
        <v>359</v>
      </c>
      <c r="C50" s="35" t="s">
        <v>349</v>
      </c>
      <c r="D50" s="536" t="s">
        <v>350</v>
      </c>
      <c r="E50" s="537">
        <v>90450000</v>
      </c>
      <c r="F50" s="107" t="s">
        <v>351</v>
      </c>
      <c r="G50" s="547" t="s">
        <v>352</v>
      </c>
      <c r="H50" s="547" t="s">
        <v>628</v>
      </c>
      <c r="I50" s="53" t="s">
        <v>124</v>
      </c>
      <c r="J50" s="530"/>
      <c r="K50" s="530"/>
      <c r="L50" s="544"/>
      <c r="M50" s="57"/>
    </row>
    <row r="51" spans="1:13" ht="45" customHeight="1" x14ac:dyDescent="0.25">
      <c r="A51" s="529">
        <v>46</v>
      </c>
      <c r="B51" s="554" t="s">
        <v>361</v>
      </c>
      <c r="C51" s="112" t="s">
        <v>362</v>
      </c>
      <c r="D51" s="536" t="s">
        <v>363</v>
      </c>
      <c r="E51" s="537">
        <v>89660000</v>
      </c>
      <c r="F51" s="35" t="s">
        <v>364</v>
      </c>
      <c r="G51" s="548" t="s">
        <v>365</v>
      </c>
      <c r="H51" s="560" t="s">
        <v>392</v>
      </c>
      <c r="I51" s="53" t="s">
        <v>124</v>
      </c>
      <c r="J51" s="530"/>
      <c r="K51" s="530"/>
      <c r="L51" s="544"/>
      <c r="M51" s="57"/>
    </row>
    <row r="52" spans="1:13" ht="45" x14ac:dyDescent="0.25">
      <c r="A52" s="533">
        <v>47</v>
      </c>
      <c r="B52" s="554" t="s">
        <v>368</v>
      </c>
      <c r="C52" s="112" t="s">
        <v>362</v>
      </c>
      <c r="D52" s="536" t="s">
        <v>367</v>
      </c>
      <c r="E52" s="549">
        <v>35770000</v>
      </c>
      <c r="F52" s="35" t="s">
        <v>366</v>
      </c>
      <c r="G52" s="548" t="s">
        <v>365</v>
      </c>
      <c r="H52" s="560" t="s">
        <v>392</v>
      </c>
      <c r="I52" s="53" t="s">
        <v>124</v>
      </c>
      <c r="J52" s="530"/>
      <c r="K52" s="530"/>
      <c r="L52" s="544"/>
      <c r="M52" s="57"/>
    </row>
    <row r="53" spans="1:13" ht="45" x14ac:dyDescent="0.25">
      <c r="A53" s="529">
        <v>48</v>
      </c>
      <c r="B53" s="554" t="s">
        <v>369</v>
      </c>
      <c r="C53" s="112" t="s">
        <v>362</v>
      </c>
      <c r="D53" s="536" t="s">
        <v>370</v>
      </c>
      <c r="E53" s="537">
        <v>67150000</v>
      </c>
      <c r="F53" s="35" t="s">
        <v>366</v>
      </c>
      <c r="G53" s="548" t="s">
        <v>365</v>
      </c>
      <c r="H53" s="560" t="s">
        <v>392</v>
      </c>
      <c r="I53" s="53" t="s">
        <v>124</v>
      </c>
      <c r="J53" s="530"/>
      <c r="K53" s="530"/>
      <c r="L53" s="544"/>
      <c r="M53" s="57"/>
    </row>
    <row r="54" spans="1:13" ht="60" x14ac:dyDescent="0.25">
      <c r="A54" s="529">
        <v>49</v>
      </c>
      <c r="B54" s="554" t="s">
        <v>382</v>
      </c>
      <c r="C54" s="546" t="s">
        <v>376</v>
      </c>
      <c r="D54" s="536" t="s">
        <v>377</v>
      </c>
      <c r="E54" s="537">
        <v>78250000</v>
      </c>
      <c r="F54" s="536" t="s">
        <v>378</v>
      </c>
      <c r="G54" s="548" t="s">
        <v>344</v>
      </c>
      <c r="H54" s="537" t="s">
        <v>430</v>
      </c>
      <c r="I54" s="53" t="s">
        <v>124</v>
      </c>
      <c r="J54" s="530"/>
      <c r="K54" s="530"/>
      <c r="L54" s="544"/>
      <c r="M54" s="57"/>
    </row>
    <row r="55" spans="1:13" ht="45" x14ac:dyDescent="0.25">
      <c r="A55" s="533">
        <v>50</v>
      </c>
      <c r="B55" s="554" t="s">
        <v>393</v>
      </c>
      <c r="C55" s="546" t="s">
        <v>329</v>
      </c>
      <c r="D55" s="536" t="s">
        <v>452</v>
      </c>
      <c r="E55" s="537">
        <v>62950000</v>
      </c>
      <c r="F55" s="536" t="s">
        <v>395</v>
      </c>
      <c r="G55" s="548" t="s">
        <v>392</v>
      </c>
      <c r="H55" s="547" t="s">
        <v>627</v>
      </c>
      <c r="I55" s="53" t="s">
        <v>124</v>
      </c>
      <c r="J55" s="530"/>
      <c r="K55" s="530"/>
      <c r="L55" s="544"/>
      <c r="M55" s="57"/>
    </row>
    <row r="56" spans="1:13" x14ac:dyDescent="0.25">
      <c r="A56" s="529">
        <v>51</v>
      </c>
      <c r="B56" s="554" t="s">
        <v>415</v>
      </c>
      <c r="C56" s="546" t="s">
        <v>419</v>
      </c>
      <c r="D56" s="536" t="s">
        <v>178</v>
      </c>
      <c r="E56" s="537">
        <v>7500000</v>
      </c>
      <c r="F56" s="536" t="s">
        <v>421</v>
      </c>
      <c r="G56" s="548" t="s">
        <v>385</v>
      </c>
      <c r="H56" s="537" t="s">
        <v>424</v>
      </c>
      <c r="I56" s="53" t="s">
        <v>124</v>
      </c>
      <c r="J56" s="530"/>
      <c r="K56" s="530"/>
      <c r="L56" s="544" t="s">
        <v>234</v>
      </c>
      <c r="M56" s="57"/>
    </row>
    <row r="57" spans="1:13" x14ac:dyDescent="0.25">
      <c r="A57" s="533">
        <v>52</v>
      </c>
      <c r="B57" s="554" t="s">
        <v>416</v>
      </c>
      <c r="C57" s="546" t="s">
        <v>419</v>
      </c>
      <c r="D57" s="536" t="s">
        <v>178</v>
      </c>
      <c r="E57" s="537">
        <v>7500000</v>
      </c>
      <c r="F57" s="536" t="s">
        <v>421</v>
      </c>
      <c r="G57" s="548" t="s">
        <v>385</v>
      </c>
      <c r="H57" s="537" t="s">
        <v>662</v>
      </c>
      <c r="I57" s="53" t="s">
        <v>124</v>
      </c>
      <c r="J57" s="530"/>
      <c r="K57" s="530"/>
      <c r="L57" s="544" t="s">
        <v>236</v>
      </c>
      <c r="M57" s="57"/>
    </row>
    <row r="58" spans="1:13" x14ac:dyDescent="0.25">
      <c r="A58" s="529">
        <v>53</v>
      </c>
      <c r="B58" s="554" t="s">
        <v>417</v>
      </c>
      <c r="C58" s="546" t="s">
        <v>420</v>
      </c>
      <c r="D58" s="536" t="s">
        <v>178</v>
      </c>
      <c r="E58" s="537">
        <v>7000000</v>
      </c>
      <c r="F58" s="536" t="s">
        <v>422</v>
      </c>
      <c r="G58" s="548" t="s">
        <v>423</v>
      </c>
      <c r="H58" s="537" t="s">
        <v>424</v>
      </c>
      <c r="I58" s="53" t="s">
        <v>124</v>
      </c>
      <c r="J58" s="530"/>
      <c r="K58" s="530"/>
      <c r="L58" s="544" t="s">
        <v>234</v>
      </c>
      <c r="M58" s="57"/>
    </row>
    <row r="59" spans="1:13" x14ac:dyDescent="0.25">
      <c r="A59" s="533">
        <v>54</v>
      </c>
      <c r="B59" s="554" t="s">
        <v>418</v>
      </c>
      <c r="C59" s="546" t="s">
        <v>420</v>
      </c>
      <c r="D59" s="536" t="s">
        <v>178</v>
      </c>
      <c r="E59" s="537">
        <v>7000000</v>
      </c>
      <c r="F59" s="536" t="s">
        <v>422</v>
      </c>
      <c r="G59" s="548" t="s">
        <v>423</v>
      </c>
      <c r="H59" s="547" t="s">
        <v>628</v>
      </c>
      <c r="I59" s="53" t="s">
        <v>124</v>
      </c>
      <c r="J59" s="530"/>
      <c r="K59" s="530"/>
      <c r="L59" s="544" t="s">
        <v>236</v>
      </c>
      <c r="M59" s="57"/>
    </row>
    <row r="60" spans="1:13" ht="30" x14ac:dyDescent="0.25">
      <c r="A60" s="529">
        <v>55</v>
      </c>
      <c r="B60" s="554" t="s">
        <v>482</v>
      </c>
      <c r="C60" s="546" t="s">
        <v>453</v>
      </c>
      <c r="D60" s="536" t="s">
        <v>178</v>
      </c>
      <c r="E60" s="537">
        <v>20000000</v>
      </c>
      <c r="F60" s="536" t="s">
        <v>454</v>
      </c>
      <c r="G60" s="547" t="s">
        <v>455</v>
      </c>
      <c r="H60" s="551" t="s">
        <v>486</v>
      </c>
      <c r="I60" s="53" t="s">
        <v>124</v>
      </c>
      <c r="J60" s="530"/>
      <c r="K60" s="530"/>
      <c r="L60" s="544" t="s">
        <v>234</v>
      </c>
      <c r="M60" s="57"/>
    </row>
    <row r="61" spans="1:13" ht="30" x14ac:dyDescent="0.25">
      <c r="A61" s="533">
        <v>56</v>
      </c>
      <c r="B61" s="554" t="s">
        <v>483</v>
      </c>
      <c r="C61" s="546" t="s">
        <v>453</v>
      </c>
      <c r="D61" s="536" t="s">
        <v>178</v>
      </c>
      <c r="E61" s="537">
        <v>20000000</v>
      </c>
      <c r="F61" s="536" t="s">
        <v>454</v>
      </c>
      <c r="G61" s="547" t="s">
        <v>455</v>
      </c>
      <c r="H61" s="547" t="s">
        <v>628</v>
      </c>
      <c r="I61" s="53" t="s">
        <v>124</v>
      </c>
      <c r="J61" s="530"/>
      <c r="K61" s="530"/>
      <c r="L61" s="544" t="s">
        <v>236</v>
      </c>
      <c r="M61" s="57"/>
    </row>
    <row r="62" spans="1:13" x14ac:dyDescent="0.25">
      <c r="A62" s="529">
        <v>57</v>
      </c>
      <c r="B62" s="554" t="s">
        <v>484</v>
      </c>
      <c r="C62" s="546" t="s">
        <v>479</v>
      </c>
      <c r="D62" s="536" t="s">
        <v>178</v>
      </c>
      <c r="E62" s="537">
        <v>30000000</v>
      </c>
      <c r="F62" s="536" t="s">
        <v>480</v>
      </c>
      <c r="G62" s="547" t="s">
        <v>475</v>
      </c>
      <c r="H62" s="551" t="s">
        <v>486</v>
      </c>
      <c r="I62" s="53" t="s">
        <v>124</v>
      </c>
      <c r="J62" s="530"/>
      <c r="K62" s="530"/>
      <c r="L62" s="544" t="s">
        <v>234</v>
      </c>
      <c r="M62" s="57"/>
    </row>
    <row r="63" spans="1:13" x14ac:dyDescent="0.25">
      <c r="A63" s="533">
        <v>58</v>
      </c>
      <c r="B63" s="554" t="s">
        <v>485</v>
      </c>
      <c r="C63" s="546" t="s">
        <v>479</v>
      </c>
      <c r="D63" s="536" t="s">
        <v>178</v>
      </c>
      <c r="E63" s="537">
        <v>30000000</v>
      </c>
      <c r="F63" s="536" t="s">
        <v>480</v>
      </c>
      <c r="G63" s="547" t="s">
        <v>475</v>
      </c>
      <c r="H63" s="537"/>
      <c r="I63" s="530"/>
      <c r="J63" s="530"/>
      <c r="K63" s="530"/>
      <c r="L63" s="544" t="s">
        <v>236</v>
      </c>
      <c r="M63" s="57"/>
    </row>
    <row r="64" spans="1:13" x14ac:dyDescent="0.25">
      <c r="A64" s="529">
        <v>59</v>
      </c>
      <c r="B64" s="554" t="s">
        <v>513</v>
      </c>
      <c r="C64" s="546" t="s">
        <v>514</v>
      </c>
      <c r="D64" s="536" t="s">
        <v>178</v>
      </c>
      <c r="E64" s="537">
        <v>6818182</v>
      </c>
      <c r="F64" s="536" t="s">
        <v>515</v>
      </c>
      <c r="G64" s="547" t="s">
        <v>461</v>
      </c>
      <c r="H64" s="551" t="s">
        <v>517</v>
      </c>
      <c r="I64" s="53" t="s">
        <v>124</v>
      </c>
      <c r="J64" s="530"/>
      <c r="K64" s="530"/>
      <c r="L64" s="544" t="s">
        <v>234</v>
      </c>
      <c r="M64" s="57"/>
    </row>
    <row r="65" spans="1:13" x14ac:dyDescent="0.25">
      <c r="A65" s="529">
        <v>60</v>
      </c>
      <c r="B65" s="534" t="s">
        <v>508</v>
      </c>
      <c r="C65" s="36" t="s">
        <v>505</v>
      </c>
      <c r="D65" s="536" t="s">
        <v>178</v>
      </c>
      <c r="E65" s="537">
        <v>26000000</v>
      </c>
      <c r="F65" s="36" t="s">
        <v>506</v>
      </c>
      <c r="G65" s="547" t="s">
        <v>507</v>
      </c>
      <c r="H65" s="548" t="s">
        <v>509</v>
      </c>
      <c r="I65" s="53" t="s">
        <v>124</v>
      </c>
      <c r="J65" s="547"/>
      <c r="K65" s="530"/>
      <c r="L65" s="544" t="s">
        <v>234</v>
      </c>
      <c r="M65" s="57"/>
    </row>
    <row r="66" spans="1:13" x14ac:dyDescent="0.25">
      <c r="A66" s="529">
        <v>61</v>
      </c>
      <c r="B66" s="534" t="s">
        <v>542</v>
      </c>
      <c r="C66" s="36" t="s">
        <v>533</v>
      </c>
      <c r="D66" s="536" t="s">
        <v>178</v>
      </c>
      <c r="E66" s="537">
        <v>5500000</v>
      </c>
      <c r="F66" s="36"/>
      <c r="G66" s="551"/>
      <c r="H66" s="551" t="s">
        <v>507</v>
      </c>
      <c r="I66" s="53" t="s">
        <v>124</v>
      </c>
      <c r="J66" s="547"/>
      <c r="K66" s="530"/>
      <c r="L66" s="544"/>
      <c r="M66" s="57"/>
    </row>
    <row r="67" spans="1:13" x14ac:dyDescent="0.25">
      <c r="A67" s="533">
        <v>62</v>
      </c>
      <c r="B67" s="534" t="s">
        <v>557</v>
      </c>
      <c r="C67" s="36" t="s">
        <v>228</v>
      </c>
      <c r="D67" s="536" t="s">
        <v>178</v>
      </c>
      <c r="E67" s="537">
        <v>30000000</v>
      </c>
      <c r="F67" s="36" t="s">
        <v>558</v>
      </c>
      <c r="G67" s="551" t="s">
        <v>559</v>
      </c>
      <c r="H67" s="551"/>
      <c r="I67" s="53"/>
      <c r="J67" s="547"/>
      <c r="K67" s="530"/>
      <c r="L67" s="544"/>
      <c r="M67" s="57"/>
    </row>
    <row r="68" spans="1:13" x14ac:dyDescent="0.25">
      <c r="A68" s="529">
        <v>63</v>
      </c>
      <c r="B68" s="534" t="s">
        <v>562</v>
      </c>
      <c r="C68" s="36" t="s">
        <v>560</v>
      </c>
      <c r="D68" s="536" t="s">
        <v>178</v>
      </c>
      <c r="E68" s="552">
        <v>25000000</v>
      </c>
      <c r="F68" s="36" t="s">
        <v>561</v>
      </c>
      <c r="G68" s="551" t="s">
        <v>559</v>
      </c>
      <c r="H68" s="553" t="s">
        <v>556</v>
      </c>
      <c r="I68" s="53" t="s">
        <v>124</v>
      </c>
      <c r="J68" s="547"/>
      <c r="K68" s="530"/>
      <c r="L68" s="544" t="s">
        <v>234</v>
      </c>
      <c r="M68" s="57"/>
    </row>
    <row r="69" spans="1:13" x14ac:dyDescent="0.25">
      <c r="A69" s="529">
        <v>64</v>
      </c>
      <c r="B69" s="534" t="s">
        <v>631</v>
      </c>
      <c r="C69" s="36" t="s">
        <v>689</v>
      </c>
      <c r="D69" s="536" t="s">
        <v>178</v>
      </c>
      <c r="E69" s="552">
        <v>16500000</v>
      </c>
      <c r="F69" s="36" t="s">
        <v>633</v>
      </c>
      <c r="G69" s="551" t="s">
        <v>592</v>
      </c>
      <c r="H69" s="553" t="s">
        <v>556</v>
      </c>
      <c r="I69" s="53" t="s">
        <v>124</v>
      </c>
      <c r="J69" s="547"/>
      <c r="K69" s="530"/>
      <c r="L69" s="544" t="s">
        <v>234</v>
      </c>
      <c r="M69" s="57"/>
    </row>
    <row r="70" spans="1:13" x14ac:dyDescent="0.25">
      <c r="A70" s="533">
        <v>65</v>
      </c>
      <c r="B70" s="534" t="s">
        <v>640</v>
      </c>
      <c r="C70" s="36" t="s">
        <v>641</v>
      </c>
      <c r="D70" s="536" t="s">
        <v>178</v>
      </c>
      <c r="E70" s="537">
        <v>8500000</v>
      </c>
      <c r="F70" s="36" t="s">
        <v>642</v>
      </c>
      <c r="G70" s="551" t="s">
        <v>643</v>
      </c>
      <c r="H70" s="547" t="s">
        <v>663</v>
      </c>
      <c r="I70" s="53" t="s">
        <v>124</v>
      </c>
      <c r="J70" s="547"/>
      <c r="K70" s="530"/>
      <c r="L70" s="544" t="s">
        <v>234</v>
      </c>
      <c r="M70" s="57"/>
    </row>
    <row r="71" spans="1:13" x14ac:dyDescent="0.25">
      <c r="A71" s="529">
        <v>66</v>
      </c>
      <c r="B71" s="534" t="s">
        <v>636</v>
      </c>
      <c r="C71" s="36" t="s">
        <v>637</v>
      </c>
      <c r="D71" s="536" t="s">
        <v>178</v>
      </c>
      <c r="E71" s="537">
        <v>21000000</v>
      </c>
      <c r="F71" s="36"/>
      <c r="G71" s="551"/>
      <c r="H71" s="547" t="s">
        <v>662</v>
      </c>
      <c r="I71" s="53" t="s">
        <v>124</v>
      </c>
      <c r="J71" s="547"/>
      <c r="K71" s="530"/>
      <c r="L71" s="544" t="s">
        <v>234</v>
      </c>
      <c r="M71" s="57"/>
    </row>
    <row r="72" spans="1:13" x14ac:dyDescent="0.25">
      <c r="A72" s="533">
        <v>67</v>
      </c>
      <c r="B72" s="534" t="s">
        <v>657</v>
      </c>
      <c r="C72" s="36" t="s">
        <v>658</v>
      </c>
      <c r="D72" s="536" t="s">
        <v>178</v>
      </c>
      <c r="E72" s="537">
        <v>18000000</v>
      </c>
      <c r="F72" s="36"/>
      <c r="G72" s="551"/>
      <c r="H72" s="547" t="s">
        <v>662</v>
      </c>
      <c r="I72" s="53" t="s">
        <v>124</v>
      </c>
      <c r="J72" s="547"/>
      <c r="K72" s="530"/>
      <c r="L72" s="544"/>
      <c r="M72" s="57"/>
    </row>
    <row r="73" spans="1:13" x14ac:dyDescent="0.25">
      <c r="A73" s="529">
        <v>68</v>
      </c>
      <c r="B73" s="534" t="s">
        <v>659</v>
      </c>
      <c r="C73" s="36" t="s">
        <v>660</v>
      </c>
      <c r="D73" s="536" t="s">
        <v>178</v>
      </c>
      <c r="E73" s="537">
        <v>14000000</v>
      </c>
      <c r="F73" s="36"/>
      <c r="G73" s="551"/>
      <c r="H73" s="547" t="s">
        <v>662</v>
      </c>
      <c r="I73" s="53" t="s">
        <v>124</v>
      </c>
      <c r="J73" s="547"/>
      <c r="K73" s="530"/>
      <c r="L73" s="544" t="s">
        <v>234</v>
      </c>
      <c r="M73" s="57"/>
    </row>
    <row r="74" spans="1:13" x14ac:dyDescent="0.25">
      <c r="A74" s="533">
        <v>69</v>
      </c>
      <c r="B74" s="534" t="s">
        <v>678</v>
      </c>
      <c r="C74" s="36" t="s">
        <v>690</v>
      </c>
      <c r="D74" s="536" t="s">
        <v>178</v>
      </c>
      <c r="E74" s="537">
        <v>13500000</v>
      </c>
      <c r="F74" s="36"/>
      <c r="G74" s="551"/>
      <c r="H74" s="547" t="s">
        <v>667</v>
      </c>
      <c r="I74" s="53" t="s">
        <v>124</v>
      </c>
      <c r="J74" s="547"/>
      <c r="K74" s="530"/>
      <c r="L74" s="544" t="s">
        <v>234</v>
      </c>
      <c r="M74" s="57"/>
    </row>
    <row r="75" spans="1:13" x14ac:dyDescent="0.25">
      <c r="A75" s="529">
        <v>70</v>
      </c>
      <c r="B75" s="534" t="s">
        <v>691</v>
      </c>
      <c r="C75" s="546" t="s">
        <v>692</v>
      </c>
      <c r="D75" s="536" t="s">
        <v>178</v>
      </c>
      <c r="E75" s="537">
        <v>11500000</v>
      </c>
      <c r="F75" s="84" t="s">
        <v>693</v>
      </c>
      <c r="G75" s="547" t="s">
        <v>694</v>
      </c>
      <c r="H75" s="548"/>
      <c r="I75" s="530"/>
      <c r="J75" s="53"/>
      <c r="K75" s="530"/>
      <c r="L75" s="544" t="s">
        <v>234</v>
      </c>
      <c r="M75" s="57"/>
    </row>
    <row r="76" spans="1:13" ht="63" customHeight="1" x14ac:dyDescent="0.25">
      <c r="A76" s="533">
        <v>71</v>
      </c>
      <c r="B76" s="554" t="s">
        <v>456</v>
      </c>
      <c r="C76" s="546" t="s">
        <v>436</v>
      </c>
      <c r="D76" s="536" t="s">
        <v>451</v>
      </c>
      <c r="E76" s="537">
        <v>44650000</v>
      </c>
      <c r="F76" s="536" t="s">
        <v>427</v>
      </c>
      <c r="G76" s="548" t="s">
        <v>412</v>
      </c>
      <c r="H76" s="551" t="s">
        <v>465</v>
      </c>
      <c r="I76" s="53" t="s">
        <v>124</v>
      </c>
      <c r="J76" s="530"/>
      <c r="K76" s="530"/>
      <c r="L76" s="544"/>
      <c r="M76" s="57"/>
    </row>
    <row r="77" spans="1:13" ht="75.75" customHeight="1" x14ac:dyDescent="0.25">
      <c r="A77" s="529">
        <v>72</v>
      </c>
      <c r="B77" s="554" t="s">
        <v>443</v>
      </c>
      <c r="C77" s="546" t="s">
        <v>444</v>
      </c>
      <c r="D77" s="536" t="s">
        <v>445</v>
      </c>
      <c r="E77" s="537">
        <v>90700000</v>
      </c>
      <c r="F77" s="561" t="s">
        <v>446</v>
      </c>
      <c r="G77" s="548" t="s">
        <v>447</v>
      </c>
      <c r="H77" s="547" t="s">
        <v>628</v>
      </c>
      <c r="I77" s="53" t="s">
        <v>124</v>
      </c>
      <c r="J77" s="53"/>
      <c r="K77" s="530"/>
      <c r="L77" s="544"/>
      <c r="M77" s="57"/>
    </row>
    <row r="78" spans="1:13" ht="30.75" customHeight="1" x14ac:dyDescent="0.25">
      <c r="A78" s="533">
        <v>73</v>
      </c>
      <c r="B78" s="554" t="s">
        <v>462</v>
      </c>
      <c r="C78" s="546" t="s">
        <v>457</v>
      </c>
      <c r="D78" s="536" t="s">
        <v>458</v>
      </c>
      <c r="E78" s="537">
        <v>56500000</v>
      </c>
      <c r="F78" s="561" t="s">
        <v>459</v>
      </c>
      <c r="G78" s="547" t="s">
        <v>460</v>
      </c>
      <c r="H78" s="547" t="s">
        <v>663</v>
      </c>
      <c r="I78" s="53" t="s">
        <v>124</v>
      </c>
      <c r="J78" s="530"/>
      <c r="K78" s="530"/>
      <c r="L78" s="544"/>
      <c r="M78" s="57"/>
    </row>
    <row r="79" spans="1:13" ht="53.25" customHeight="1" x14ac:dyDescent="0.25">
      <c r="A79" s="529">
        <v>74</v>
      </c>
      <c r="B79" s="554" t="s">
        <v>670</v>
      </c>
      <c r="C79" s="546" t="s">
        <v>695</v>
      </c>
      <c r="D79" s="546" t="s">
        <v>448</v>
      </c>
      <c r="E79" s="549">
        <v>138000000</v>
      </c>
      <c r="F79" s="562">
        <v>4200015767</v>
      </c>
      <c r="G79" s="563" t="s">
        <v>412</v>
      </c>
      <c r="H79" s="537" t="s">
        <v>628</v>
      </c>
      <c r="I79" s="53" t="s">
        <v>124</v>
      </c>
      <c r="J79" s="530"/>
      <c r="K79" s="530"/>
      <c r="L79" s="544" t="s">
        <v>696</v>
      </c>
      <c r="M79" s="57"/>
    </row>
    <row r="80" spans="1:13" ht="53.25" customHeight="1" x14ac:dyDescent="0.25">
      <c r="A80" s="533">
        <v>75</v>
      </c>
      <c r="B80" s="554" t="s">
        <v>671</v>
      </c>
      <c r="C80" s="546" t="s">
        <v>695</v>
      </c>
      <c r="D80" s="546" t="s">
        <v>448</v>
      </c>
      <c r="E80" s="549">
        <v>184000000</v>
      </c>
      <c r="F80" s="562">
        <v>4200015767</v>
      </c>
      <c r="G80" s="563" t="s">
        <v>412</v>
      </c>
      <c r="H80" s="537" t="s">
        <v>628</v>
      </c>
      <c r="I80" s="53" t="s">
        <v>124</v>
      </c>
      <c r="J80" s="530"/>
      <c r="K80" s="530"/>
      <c r="L80" s="544" t="s">
        <v>697</v>
      </c>
      <c r="M80" s="57"/>
    </row>
    <row r="81" spans="1:13" ht="53.25" customHeight="1" x14ac:dyDescent="0.25">
      <c r="A81" s="529">
        <v>76</v>
      </c>
      <c r="B81" s="564" t="s">
        <v>672</v>
      </c>
      <c r="C81" s="546" t="s">
        <v>695</v>
      </c>
      <c r="D81" s="546" t="s">
        <v>448</v>
      </c>
      <c r="E81" s="549">
        <v>138000000</v>
      </c>
      <c r="F81" s="562">
        <v>4200015767</v>
      </c>
      <c r="G81" s="563" t="s">
        <v>412</v>
      </c>
      <c r="H81" s="537"/>
      <c r="I81" s="530"/>
      <c r="J81" s="530"/>
      <c r="K81" s="530" t="s">
        <v>698</v>
      </c>
      <c r="L81" s="544" t="s">
        <v>699</v>
      </c>
      <c r="M81" s="57"/>
    </row>
    <row r="82" spans="1:13" ht="47.25" customHeight="1" x14ac:dyDescent="0.25">
      <c r="A82" s="533">
        <v>77</v>
      </c>
      <c r="B82" s="564" t="s">
        <v>499</v>
      </c>
      <c r="C82" s="546" t="s">
        <v>500</v>
      </c>
      <c r="D82" s="536" t="s">
        <v>501</v>
      </c>
      <c r="E82" s="537">
        <v>179745000</v>
      </c>
      <c r="F82" s="561" t="s">
        <v>502</v>
      </c>
      <c r="G82" s="547" t="s">
        <v>503</v>
      </c>
      <c r="H82" s="537"/>
      <c r="I82" s="530"/>
      <c r="J82" s="530"/>
      <c r="K82" s="530"/>
      <c r="L82" s="544"/>
      <c r="M82" s="57"/>
    </row>
    <row r="83" spans="1:13" ht="85.5" customHeight="1" x14ac:dyDescent="0.25">
      <c r="A83" s="529">
        <v>78</v>
      </c>
      <c r="B83" s="554" t="s">
        <v>520</v>
      </c>
      <c r="C83" s="546" t="s">
        <v>521</v>
      </c>
      <c r="D83" s="536" t="s">
        <v>522</v>
      </c>
      <c r="E83" s="552">
        <v>81700000</v>
      </c>
      <c r="F83" s="561" t="s">
        <v>530</v>
      </c>
      <c r="G83" s="548" t="s">
        <v>531</v>
      </c>
      <c r="H83" s="553" t="s">
        <v>556</v>
      </c>
      <c r="I83" s="53" t="s">
        <v>124</v>
      </c>
      <c r="J83" s="530"/>
      <c r="K83" s="530"/>
      <c r="L83" s="544"/>
      <c r="M83" s="57"/>
    </row>
    <row r="84" spans="1:13" ht="30" customHeight="1" x14ac:dyDescent="0.25">
      <c r="A84" s="533">
        <v>79</v>
      </c>
      <c r="B84" s="554" t="s">
        <v>549</v>
      </c>
      <c r="C84" s="546" t="s">
        <v>550</v>
      </c>
      <c r="D84" s="536" t="s">
        <v>551</v>
      </c>
      <c r="E84" s="537">
        <v>21818182</v>
      </c>
      <c r="F84" s="561" t="s">
        <v>552</v>
      </c>
      <c r="G84" s="547" t="s">
        <v>553</v>
      </c>
      <c r="H84" s="537" t="s">
        <v>656</v>
      </c>
      <c r="I84" s="53" t="s">
        <v>124</v>
      </c>
      <c r="J84" s="530"/>
      <c r="K84" s="530"/>
      <c r="L84" s="544"/>
      <c r="M84" s="57"/>
    </row>
    <row r="85" spans="1:13" ht="75.75" customHeight="1" x14ac:dyDescent="0.25">
      <c r="A85" s="529">
        <v>80</v>
      </c>
      <c r="B85" s="554" t="s">
        <v>568</v>
      </c>
      <c r="C85" s="546" t="s">
        <v>564</v>
      </c>
      <c r="D85" s="536" t="s">
        <v>565</v>
      </c>
      <c r="E85" s="537">
        <v>44700000</v>
      </c>
      <c r="F85" s="561" t="s">
        <v>700</v>
      </c>
      <c r="G85" s="547" t="s">
        <v>567</v>
      </c>
      <c r="H85" s="537" t="s">
        <v>667</v>
      </c>
      <c r="I85" s="53" t="s">
        <v>124</v>
      </c>
      <c r="J85" s="530"/>
      <c r="K85" s="530"/>
      <c r="L85" s="544"/>
      <c r="M85" s="57"/>
    </row>
    <row r="86" spans="1:13" ht="75.75" customHeight="1" x14ac:dyDescent="0.25">
      <c r="A86" s="533">
        <v>81</v>
      </c>
      <c r="B86" s="554" t="s">
        <v>570</v>
      </c>
      <c r="C86" s="546" t="s">
        <v>571</v>
      </c>
      <c r="D86" s="536" t="s">
        <v>572</v>
      </c>
      <c r="E86" s="537">
        <v>18000000</v>
      </c>
      <c r="F86" s="537" t="s">
        <v>573</v>
      </c>
      <c r="G86" s="547" t="s">
        <v>574</v>
      </c>
      <c r="H86" s="537" t="s">
        <v>662</v>
      </c>
      <c r="I86" s="53" t="s">
        <v>124</v>
      </c>
      <c r="J86" s="530"/>
      <c r="K86" s="530"/>
      <c r="L86" s="544"/>
      <c r="M86" s="57"/>
    </row>
    <row r="87" spans="1:13" ht="51.75" customHeight="1" x14ac:dyDescent="0.25">
      <c r="A87" s="529">
        <v>82</v>
      </c>
      <c r="B87" s="565" t="s">
        <v>588</v>
      </c>
      <c r="C87" s="546" t="s">
        <v>589</v>
      </c>
      <c r="D87" s="546" t="s">
        <v>701</v>
      </c>
      <c r="E87" s="566">
        <v>26772727</v>
      </c>
      <c r="F87" s="567" t="s">
        <v>591</v>
      </c>
      <c r="G87" s="559" t="s">
        <v>592</v>
      </c>
      <c r="H87" s="537" t="s">
        <v>663</v>
      </c>
      <c r="I87" s="53" t="s">
        <v>124</v>
      </c>
      <c r="J87" s="530"/>
      <c r="K87" s="530"/>
      <c r="L87" s="544"/>
      <c r="M87" s="57"/>
    </row>
    <row r="88" spans="1:13" ht="48.75" customHeight="1" x14ac:dyDescent="0.25">
      <c r="A88" s="533">
        <v>83</v>
      </c>
      <c r="B88" s="565" t="s">
        <v>593</v>
      </c>
      <c r="C88" s="546" t="s">
        <v>594</v>
      </c>
      <c r="D88" s="546" t="s">
        <v>595</v>
      </c>
      <c r="E88" s="568">
        <v>31400000</v>
      </c>
      <c r="F88" s="567" t="s">
        <v>596</v>
      </c>
      <c r="G88" s="559" t="s">
        <v>597</v>
      </c>
      <c r="H88" s="553" t="s">
        <v>556</v>
      </c>
      <c r="I88" s="53" t="s">
        <v>124</v>
      </c>
      <c r="J88" s="530"/>
      <c r="K88" s="530"/>
      <c r="L88" s="544"/>
      <c r="M88" s="57"/>
    </row>
    <row r="89" spans="1:13" ht="50.25" customHeight="1" x14ac:dyDescent="0.25">
      <c r="A89" s="529">
        <v>84</v>
      </c>
      <c r="B89" s="534" t="s">
        <v>621</v>
      </c>
      <c r="C89" s="546" t="s">
        <v>702</v>
      </c>
      <c r="D89" s="546" t="s">
        <v>703</v>
      </c>
      <c r="E89" s="566">
        <v>90375000</v>
      </c>
      <c r="F89" s="569" t="s">
        <v>624</v>
      </c>
      <c r="G89" s="559" t="s">
        <v>625</v>
      </c>
      <c r="H89" s="537" t="s">
        <v>578</v>
      </c>
      <c r="I89" s="530"/>
      <c r="J89" s="530"/>
      <c r="K89" s="530"/>
      <c r="L89" s="544"/>
      <c r="M89" s="57"/>
    </row>
    <row r="90" spans="1:13" ht="44.25" customHeight="1" x14ac:dyDescent="0.25">
      <c r="A90" s="533">
        <v>85</v>
      </c>
      <c r="B90" s="570" t="s">
        <v>646</v>
      </c>
      <c r="C90" s="546" t="s">
        <v>647</v>
      </c>
      <c r="D90" s="546" t="s">
        <v>704</v>
      </c>
      <c r="E90" s="566">
        <v>87150000</v>
      </c>
      <c r="F90" s="567" t="s">
        <v>649</v>
      </c>
      <c r="G90" s="559" t="s">
        <v>592</v>
      </c>
      <c r="H90" s="537"/>
      <c r="I90" s="530"/>
      <c r="J90" s="530"/>
      <c r="K90" s="530"/>
      <c r="L90" s="544"/>
      <c r="M90" s="57"/>
    </row>
    <row r="91" spans="1:13" ht="44.25" customHeight="1" x14ac:dyDescent="0.25">
      <c r="A91" s="529">
        <v>86</v>
      </c>
      <c r="B91" s="570" t="s">
        <v>686</v>
      </c>
      <c r="C91" s="546" t="s">
        <v>683</v>
      </c>
      <c r="D91" s="546" t="s">
        <v>705</v>
      </c>
      <c r="E91" s="566">
        <v>45136363</v>
      </c>
      <c r="F91" s="569" t="s">
        <v>685</v>
      </c>
      <c r="G91" s="559" t="s">
        <v>579</v>
      </c>
      <c r="H91" s="537"/>
      <c r="I91" s="530"/>
      <c r="J91" s="530"/>
      <c r="K91" s="530"/>
      <c r="L91" s="544"/>
      <c r="M91" s="57"/>
    </row>
    <row r="92" spans="1:13" ht="44.25" customHeight="1" x14ac:dyDescent="0.25">
      <c r="A92" s="533">
        <v>87</v>
      </c>
      <c r="B92" s="570" t="s">
        <v>706</v>
      </c>
      <c r="C92" s="546" t="s">
        <v>707</v>
      </c>
      <c r="D92" s="546" t="s">
        <v>708</v>
      </c>
      <c r="E92" s="566">
        <v>44615000</v>
      </c>
      <c r="F92" s="571" t="s">
        <v>709</v>
      </c>
      <c r="G92" s="559" t="s">
        <v>710</v>
      </c>
      <c r="I92" s="530"/>
      <c r="J92" s="530"/>
      <c r="K92" s="530"/>
      <c r="L92" s="544"/>
      <c r="M92" s="57"/>
    </row>
    <row r="93" spans="1:13" x14ac:dyDescent="0.25">
      <c r="A93" s="572"/>
      <c r="B93" s="572"/>
      <c r="C93" s="35"/>
      <c r="D93" s="536"/>
      <c r="E93" s="537"/>
      <c r="F93" s="107"/>
      <c r="G93" s="547"/>
      <c r="H93" s="537"/>
      <c r="I93" s="530"/>
      <c r="J93" s="530"/>
      <c r="K93" s="530"/>
      <c r="L93" s="544"/>
      <c r="M93" s="57"/>
    </row>
    <row r="94" spans="1:13" x14ac:dyDescent="0.25">
      <c r="A94" s="573"/>
      <c r="B94" s="573"/>
      <c r="C94" s="574"/>
      <c r="D94" s="39" t="s">
        <v>11</v>
      </c>
      <c r="E94" s="40">
        <f>SUM(E5:E93)</f>
        <v>4646556372</v>
      </c>
      <c r="F94" s="40"/>
      <c r="G94" s="40"/>
      <c r="H94" s="40"/>
      <c r="I94" s="40"/>
      <c r="J94" s="40"/>
      <c r="K94" s="40"/>
      <c r="L94" s="40"/>
      <c r="M94" s="58"/>
    </row>
    <row r="95" spans="1:13" hidden="1" x14ac:dyDescent="0.25">
      <c r="A95" s="575"/>
      <c r="B95" s="575"/>
      <c r="C95" s="42"/>
      <c r="D95" s="42"/>
      <c r="E95" s="43"/>
      <c r="F95" s="576"/>
      <c r="G95" s="576"/>
      <c r="H95" s="43"/>
      <c r="I95" s="43"/>
      <c r="J95" s="43"/>
    </row>
    <row r="96" spans="1:13" hidden="1" x14ac:dyDescent="0.25">
      <c r="A96" s="505" t="s">
        <v>12</v>
      </c>
      <c r="B96" s="505"/>
      <c r="C96" s="505"/>
      <c r="D96" s="505"/>
      <c r="E96" s="505"/>
      <c r="F96" s="505"/>
      <c r="G96" s="505"/>
      <c r="H96" s="505"/>
      <c r="I96" s="505"/>
      <c r="J96" s="505"/>
    </row>
    <row r="97" spans="1:10" hidden="1" x14ac:dyDescent="0.25">
      <c r="A97" s="575"/>
      <c r="B97" s="575"/>
      <c r="C97" s="42"/>
      <c r="D97" s="42"/>
      <c r="E97" s="43"/>
      <c r="F97" s="576"/>
      <c r="G97" s="576"/>
      <c r="H97" s="43"/>
      <c r="I97" s="43"/>
      <c r="J97" s="43"/>
    </row>
    <row r="98" spans="1:10" hidden="1" x14ac:dyDescent="0.25">
      <c r="A98" s="3" t="s">
        <v>1</v>
      </c>
      <c r="B98" s="3"/>
      <c r="C98" s="45" t="s">
        <v>2</v>
      </c>
      <c r="D98" s="45" t="s">
        <v>3</v>
      </c>
      <c r="E98" s="4" t="s">
        <v>13</v>
      </c>
      <c r="F98" s="3" t="s">
        <v>14</v>
      </c>
      <c r="G98" s="3"/>
      <c r="H98" s="3" t="s">
        <v>190</v>
      </c>
      <c r="I98" s="3"/>
      <c r="J98" s="3"/>
    </row>
    <row r="99" spans="1:10" hidden="1" x14ac:dyDescent="0.25">
      <c r="A99" s="529">
        <v>1</v>
      </c>
      <c r="B99" s="529"/>
      <c r="C99" s="536" t="s">
        <v>15</v>
      </c>
      <c r="D99" s="536" t="s">
        <v>16</v>
      </c>
      <c r="E99" s="549">
        <v>45000000</v>
      </c>
      <c r="F99" s="549"/>
      <c r="G99" s="549"/>
      <c r="H99" s="549"/>
      <c r="I99" s="549"/>
      <c r="J99" s="549"/>
    </row>
    <row r="100" spans="1:10" hidden="1" x14ac:dyDescent="0.25">
      <c r="A100" s="529">
        <v>2</v>
      </c>
      <c r="B100" s="529"/>
      <c r="C100" s="536" t="s">
        <v>17</v>
      </c>
      <c r="D100" s="536" t="s">
        <v>18</v>
      </c>
      <c r="E100" s="549">
        <v>45000000</v>
      </c>
      <c r="F100" s="549"/>
      <c r="G100" s="549"/>
      <c r="H100" s="549"/>
      <c r="I100" s="549"/>
      <c r="J100" s="549"/>
    </row>
    <row r="101" spans="1:10" hidden="1" x14ac:dyDescent="0.25">
      <c r="A101" s="529">
        <v>3</v>
      </c>
      <c r="B101" s="529"/>
      <c r="C101" s="536" t="s">
        <v>19</v>
      </c>
      <c r="D101" s="536" t="s">
        <v>20</v>
      </c>
      <c r="E101" s="537">
        <v>45000000</v>
      </c>
      <c r="F101" s="537"/>
      <c r="G101" s="537"/>
      <c r="H101" s="537"/>
      <c r="I101" s="537"/>
      <c r="J101" s="537"/>
    </row>
    <row r="102" spans="1:10" hidden="1" x14ac:dyDescent="0.25">
      <c r="A102" s="529">
        <v>4</v>
      </c>
      <c r="B102" s="529"/>
      <c r="C102" s="536" t="s">
        <v>21</v>
      </c>
      <c r="D102" s="536" t="s">
        <v>22</v>
      </c>
      <c r="E102" s="537">
        <v>45000000</v>
      </c>
      <c r="F102" s="537"/>
      <c r="G102" s="537"/>
      <c r="H102" s="537"/>
      <c r="I102" s="537"/>
      <c r="J102" s="537"/>
    </row>
    <row r="103" spans="1:10" hidden="1" x14ac:dyDescent="0.25">
      <c r="A103" s="529">
        <v>5</v>
      </c>
      <c r="B103" s="529"/>
      <c r="C103" s="536" t="s">
        <v>23</v>
      </c>
      <c r="D103" s="536" t="s">
        <v>24</v>
      </c>
      <c r="E103" s="537">
        <v>90000000</v>
      </c>
      <c r="F103" s="537"/>
      <c r="G103" s="537"/>
      <c r="H103" s="537"/>
      <c r="I103" s="537"/>
      <c r="J103" s="537"/>
    </row>
    <row r="104" spans="1:10" hidden="1" x14ac:dyDescent="0.25">
      <c r="A104" s="529">
        <v>6</v>
      </c>
      <c r="B104" s="529"/>
      <c r="C104" s="536" t="s">
        <v>25</v>
      </c>
      <c r="D104" s="536" t="s">
        <v>26</v>
      </c>
      <c r="E104" s="537">
        <v>195000000</v>
      </c>
      <c r="F104" s="537"/>
      <c r="G104" s="537"/>
      <c r="H104" s="577"/>
      <c r="I104" s="577"/>
      <c r="J104" s="577"/>
    </row>
    <row r="105" spans="1:10" ht="30" hidden="1" x14ac:dyDescent="0.25">
      <c r="A105" s="529">
        <v>7</v>
      </c>
      <c r="B105" s="529"/>
      <c r="C105" s="536" t="s">
        <v>25</v>
      </c>
      <c r="D105" s="536" t="s">
        <v>27</v>
      </c>
      <c r="E105" s="537">
        <v>150000000</v>
      </c>
      <c r="F105" s="537"/>
      <c r="G105" s="537"/>
      <c r="H105" s="537"/>
      <c r="I105" s="537"/>
      <c r="J105" s="537"/>
    </row>
    <row r="106" spans="1:10" hidden="1" x14ac:dyDescent="0.25">
      <c r="A106" s="529">
        <v>8</v>
      </c>
      <c r="B106" s="529"/>
      <c r="C106" s="536" t="s">
        <v>25</v>
      </c>
      <c r="D106" s="536" t="s">
        <v>28</v>
      </c>
      <c r="E106" s="537">
        <v>400000000</v>
      </c>
      <c r="F106" s="537"/>
      <c r="G106" s="537"/>
      <c r="H106" s="537"/>
      <c r="I106" s="537"/>
      <c r="J106" s="537"/>
    </row>
    <row r="107" spans="1:10" hidden="1" x14ac:dyDescent="0.25">
      <c r="A107" s="529">
        <v>9</v>
      </c>
      <c r="B107" s="529"/>
      <c r="C107" s="578" t="s">
        <v>25</v>
      </c>
      <c r="D107" s="578" t="s">
        <v>29</v>
      </c>
      <c r="E107" s="579">
        <v>45000000</v>
      </c>
      <c r="F107" s="537"/>
      <c r="G107" s="537"/>
      <c r="H107" s="537"/>
      <c r="I107" s="537"/>
      <c r="J107" s="537"/>
    </row>
    <row r="108" spans="1:10" hidden="1" x14ac:dyDescent="0.25">
      <c r="A108" s="529">
        <v>10</v>
      </c>
      <c r="B108" s="529"/>
      <c r="C108" s="536" t="s">
        <v>30</v>
      </c>
      <c r="D108" s="536" t="s">
        <v>22</v>
      </c>
      <c r="E108" s="537">
        <v>45000000</v>
      </c>
      <c r="F108" s="537"/>
      <c r="G108" s="537"/>
      <c r="H108" s="537"/>
      <c r="I108" s="537"/>
      <c r="J108" s="537"/>
    </row>
    <row r="109" spans="1:10" hidden="1" x14ac:dyDescent="0.25">
      <c r="A109" s="529">
        <v>11</v>
      </c>
      <c r="B109" s="529"/>
      <c r="C109" s="536" t="s">
        <v>31</v>
      </c>
      <c r="D109" s="536" t="s">
        <v>32</v>
      </c>
      <c r="E109" s="537">
        <v>45000000</v>
      </c>
      <c r="F109" s="537"/>
      <c r="G109" s="537"/>
      <c r="H109" s="537"/>
      <c r="I109" s="537"/>
      <c r="J109" s="537"/>
    </row>
    <row r="110" spans="1:10" hidden="1" x14ac:dyDescent="0.25">
      <c r="A110" s="529">
        <v>12</v>
      </c>
      <c r="B110" s="529"/>
      <c r="C110" s="536" t="s">
        <v>31</v>
      </c>
      <c r="D110" s="536" t="s">
        <v>33</v>
      </c>
      <c r="E110" s="537">
        <v>150000000</v>
      </c>
      <c r="F110" s="537"/>
      <c r="G110" s="537"/>
      <c r="H110" s="537"/>
      <c r="I110" s="537"/>
      <c r="J110" s="537"/>
    </row>
    <row r="111" spans="1:10" ht="30" hidden="1" x14ac:dyDescent="0.25">
      <c r="A111" s="529">
        <v>13</v>
      </c>
      <c r="B111" s="529"/>
      <c r="C111" s="536" t="s">
        <v>34</v>
      </c>
      <c r="D111" s="536" t="s">
        <v>35</v>
      </c>
      <c r="E111" s="537">
        <v>45000000</v>
      </c>
      <c r="F111" s="537"/>
      <c r="G111" s="537"/>
      <c r="H111" s="537"/>
      <c r="I111" s="537"/>
      <c r="J111" s="537"/>
    </row>
    <row r="112" spans="1:10" hidden="1" x14ac:dyDescent="0.25">
      <c r="A112" s="529">
        <v>14</v>
      </c>
      <c r="B112" s="529"/>
      <c r="C112" s="578" t="s">
        <v>36</v>
      </c>
      <c r="D112" s="578" t="s">
        <v>20</v>
      </c>
      <c r="E112" s="579">
        <v>40000000</v>
      </c>
      <c r="F112" s="537"/>
      <c r="G112" s="537"/>
      <c r="H112" s="537"/>
      <c r="I112" s="537"/>
      <c r="J112" s="537"/>
    </row>
    <row r="113" spans="1:10" hidden="1" x14ac:dyDescent="0.25">
      <c r="A113" s="529">
        <v>15</v>
      </c>
      <c r="B113" s="529"/>
      <c r="C113" s="536" t="s">
        <v>37</v>
      </c>
      <c r="D113" s="536" t="s">
        <v>20</v>
      </c>
      <c r="E113" s="537">
        <v>40000000</v>
      </c>
      <c r="F113" s="537"/>
      <c r="G113" s="537"/>
      <c r="H113" s="537"/>
      <c r="I113" s="537"/>
      <c r="J113" s="537"/>
    </row>
    <row r="114" spans="1:10" hidden="1" x14ac:dyDescent="0.25">
      <c r="A114" s="529">
        <v>16</v>
      </c>
      <c r="B114" s="529"/>
      <c r="C114" s="536" t="s">
        <v>38</v>
      </c>
      <c r="D114" s="536" t="s">
        <v>20</v>
      </c>
      <c r="E114" s="537">
        <v>45000000</v>
      </c>
      <c r="F114" s="537"/>
      <c r="G114" s="537"/>
      <c r="H114" s="537"/>
      <c r="I114" s="537"/>
      <c r="J114" s="537"/>
    </row>
    <row r="115" spans="1:10" hidden="1" x14ac:dyDescent="0.25">
      <c r="A115" s="529">
        <v>17</v>
      </c>
      <c r="B115" s="529"/>
      <c r="C115" s="536" t="s">
        <v>39</v>
      </c>
      <c r="D115" s="536" t="s">
        <v>20</v>
      </c>
      <c r="E115" s="537">
        <v>45000000</v>
      </c>
      <c r="F115" s="537"/>
      <c r="G115" s="537"/>
      <c r="H115" s="537"/>
      <c r="I115" s="537"/>
      <c r="J115" s="537"/>
    </row>
    <row r="116" spans="1:10" hidden="1" x14ac:dyDescent="0.25">
      <c r="A116" s="529">
        <v>18</v>
      </c>
      <c r="B116" s="529"/>
      <c r="C116" s="536" t="s">
        <v>40</v>
      </c>
      <c r="D116" s="536" t="s">
        <v>41</v>
      </c>
      <c r="E116" s="537">
        <v>250000000</v>
      </c>
      <c r="F116" s="537"/>
      <c r="G116" s="537"/>
      <c r="H116" s="537"/>
      <c r="I116" s="537"/>
      <c r="J116" s="537"/>
    </row>
    <row r="117" spans="1:10" ht="30" hidden="1" x14ac:dyDescent="0.25">
      <c r="A117" s="529">
        <v>19</v>
      </c>
      <c r="B117" s="529"/>
      <c r="C117" s="536" t="s">
        <v>42</v>
      </c>
      <c r="D117" s="536" t="s">
        <v>43</v>
      </c>
      <c r="E117" s="537">
        <v>78000000</v>
      </c>
      <c r="F117" s="537"/>
      <c r="G117" s="537"/>
      <c r="H117" s="537"/>
      <c r="I117" s="537"/>
      <c r="J117" s="537"/>
    </row>
    <row r="118" spans="1:10" ht="30" hidden="1" x14ac:dyDescent="0.25">
      <c r="A118" s="529">
        <v>20</v>
      </c>
      <c r="B118" s="529"/>
      <c r="C118" s="536" t="s">
        <v>44</v>
      </c>
      <c r="D118" s="536" t="s">
        <v>45</v>
      </c>
      <c r="E118" s="537">
        <v>100000000</v>
      </c>
      <c r="F118" s="537"/>
      <c r="G118" s="537"/>
      <c r="H118" s="537"/>
      <c r="I118" s="537"/>
      <c r="J118" s="537"/>
    </row>
    <row r="119" spans="1:10" hidden="1" x14ac:dyDescent="0.25">
      <c r="A119" s="529">
        <v>21</v>
      </c>
      <c r="B119" s="529"/>
      <c r="C119" s="536" t="s">
        <v>46</v>
      </c>
      <c r="D119" s="536" t="s">
        <v>47</v>
      </c>
      <c r="E119" s="537">
        <v>300000000</v>
      </c>
      <c r="F119" s="537"/>
      <c r="G119" s="537"/>
      <c r="H119" s="537"/>
      <c r="I119" s="537"/>
      <c r="J119" s="537"/>
    </row>
    <row r="120" spans="1:10" hidden="1" x14ac:dyDescent="0.25">
      <c r="A120" s="529">
        <v>22</v>
      </c>
      <c r="B120" s="529"/>
      <c r="C120" s="536" t="s">
        <v>46</v>
      </c>
      <c r="D120" s="536" t="s">
        <v>48</v>
      </c>
      <c r="E120" s="537">
        <v>200000000</v>
      </c>
      <c r="F120" s="537"/>
      <c r="G120" s="537"/>
      <c r="H120" s="537"/>
      <c r="I120" s="537"/>
      <c r="J120" s="537"/>
    </row>
    <row r="121" spans="1:10" hidden="1" x14ac:dyDescent="0.25">
      <c r="A121" s="529">
        <v>23</v>
      </c>
      <c r="B121" s="529"/>
      <c r="C121" s="536" t="s">
        <v>49</v>
      </c>
      <c r="D121" s="536" t="s">
        <v>50</v>
      </c>
      <c r="E121" s="537">
        <v>100000000</v>
      </c>
      <c r="F121" s="537"/>
      <c r="G121" s="537"/>
      <c r="H121" s="537"/>
      <c r="I121" s="537"/>
      <c r="J121" s="537"/>
    </row>
    <row r="122" spans="1:10" hidden="1" x14ac:dyDescent="0.25">
      <c r="A122" s="529">
        <v>24</v>
      </c>
      <c r="B122" s="529"/>
      <c r="C122" s="536" t="s">
        <v>51</v>
      </c>
      <c r="D122" s="536" t="s">
        <v>50</v>
      </c>
      <c r="E122" s="537">
        <v>100000000</v>
      </c>
      <c r="F122" s="537"/>
      <c r="G122" s="537"/>
      <c r="H122" s="537"/>
      <c r="I122" s="537"/>
      <c r="J122" s="537"/>
    </row>
    <row r="123" spans="1:10" hidden="1" x14ac:dyDescent="0.25">
      <c r="A123" s="529">
        <v>25</v>
      </c>
      <c r="B123" s="529"/>
      <c r="C123" s="536" t="s">
        <v>52</v>
      </c>
      <c r="D123" s="536" t="s">
        <v>53</v>
      </c>
      <c r="E123" s="537">
        <v>700000000</v>
      </c>
      <c r="F123" s="537"/>
      <c r="G123" s="537"/>
      <c r="H123" s="537"/>
      <c r="I123" s="537"/>
      <c r="J123" s="537"/>
    </row>
    <row r="124" spans="1:10" hidden="1" x14ac:dyDescent="0.25">
      <c r="A124" s="529">
        <v>26</v>
      </c>
      <c r="B124" s="529"/>
      <c r="C124" s="536" t="s">
        <v>52</v>
      </c>
      <c r="D124" s="536" t="s">
        <v>54</v>
      </c>
      <c r="E124" s="537">
        <v>440000000</v>
      </c>
      <c r="F124" s="537"/>
      <c r="G124" s="537"/>
      <c r="H124" s="537"/>
      <c r="I124" s="537"/>
      <c r="J124" s="537"/>
    </row>
    <row r="125" spans="1:10" hidden="1" x14ac:dyDescent="0.25">
      <c r="A125" s="529">
        <v>27</v>
      </c>
      <c r="B125" s="529"/>
      <c r="C125" s="536" t="s">
        <v>55</v>
      </c>
      <c r="D125" s="536" t="s">
        <v>53</v>
      </c>
      <c r="E125" s="537">
        <v>350000000</v>
      </c>
      <c r="F125" s="537"/>
      <c r="G125" s="537"/>
      <c r="H125" s="537"/>
      <c r="I125" s="537"/>
      <c r="J125" s="537"/>
    </row>
    <row r="126" spans="1:10" hidden="1" x14ac:dyDescent="0.25">
      <c r="A126" s="529">
        <v>28</v>
      </c>
      <c r="B126" s="529"/>
      <c r="C126" s="536" t="s">
        <v>56</v>
      </c>
      <c r="D126" s="536" t="s">
        <v>20</v>
      </c>
      <c r="E126" s="537">
        <v>50000000</v>
      </c>
      <c r="F126" s="537"/>
      <c r="G126" s="537"/>
      <c r="H126" s="537"/>
      <c r="I126" s="537"/>
      <c r="J126" s="537"/>
    </row>
    <row r="127" spans="1:10" hidden="1" x14ac:dyDescent="0.25">
      <c r="A127" s="529">
        <v>29</v>
      </c>
      <c r="B127" s="529"/>
      <c r="C127" s="536" t="s">
        <v>57</v>
      </c>
      <c r="D127" s="536" t="s">
        <v>47</v>
      </c>
      <c r="E127" s="537">
        <v>400000000</v>
      </c>
      <c r="F127" s="537"/>
      <c r="G127" s="537"/>
      <c r="H127" s="537"/>
      <c r="I127" s="537"/>
      <c r="J127" s="537"/>
    </row>
    <row r="128" spans="1:10" hidden="1" x14ac:dyDescent="0.25">
      <c r="A128" s="529">
        <v>30</v>
      </c>
      <c r="B128" s="529"/>
      <c r="C128" s="536" t="s">
        <v>58</v>
      </c>
      <c r="D128" s="536" t="s">
        <v>59</v>
      </c>
      <c r="E128" s="537">
        <v>40000000</v>
      </c>
      <c r="F128" s="537"/>
      <c r="G128" s="537"/>
      <c r="H128" s="537"/>
      <c r="I128" s="537"/>
      <c r="J128" s="537"/>
    </row>
    <row r="129" spans="1:10" hidden="1" x14ac:dyDescent="0.25">
      <c r="A129" s="529">
        <v>31</v>
      </c>
      <c r="B129" s="529"/>
      <c r="C129" s="536" t="s">
        <v>60</v>
      </c>
      <c r="D129" s="536" t="s">
        <v>61</v>
      </c>
      <c r="E129" s="537">
        <v>40000000</v>
      </c>
      <c r="F129" s="537"/>
      <c r="G129" s="537"/>
      <c r="H129" s="537"/>
      <c r="I129" s="537"/>
      <c r="J129" s="537"/>
    </row>
    <row r="130" spans="1:10" hidden="1" x14ac:dyDescent="0.25">
      <c r="A130" s="529">
        <v>32</v>
      </c>
      <c r="B130" s="529"/>
      <c r="C130" s="536" t="s">
        <v>62</v>
      </c>
      <c r="D130" s="536" t="s">
        <v>20</v>
      </c>
      <c r="E130" s="537">
        <v>35000000</v>
      </c>
      <c r="F130" s="537"/>
      <c r="G130" s="537"/>
      <c r="H130" s="537"/>
      <c r="I130" s="537"/>
      <c r="J130" s="537"/>
    </row>
    <row r="131" spans="1:10" hidden="1" x14ac:dyDescent="0.25">
      <c r="A131" s="529">
        <v>33</v>
      </c>
      <c r="B131" s="529"/>
      <c r="C131" s="536" t="s">
        <v>63</v>
      </c>
      <c r="D131" s="536" t="s">
        <v>20</v>
      </c>
      <c r="E131" s="537">
        <v>45000000</v>
      </c>
      <c r="F131" s="537"/>
      <c r="G131" s="537"/>
      <c r="H131" s="537"/>
      <c r="I131" s="537"/>
      <c r="J131" s="537"/>
    </row>
    <row r="132" spans="1:10" hidden="1" x14ac:dyDescent="0.25">
      <c r="A132" s="529">
        <v>34</v>
      </c>
      <c r="B132" s="529"/>
      <c r="C132" s="536" t="s">
        <v>64</v>
      </c>
      <c r="D132" s="536" t="s">
        <v>65</v>
      </c>
      <c r="E132" s="537">
        <v>45000000</v>
      </c>
      <c r="F132" s="537"/>
      <c r="G132" s="537"/>
      <c r="H132" s="537"/>
      <c r="I132" s="537"/>
      <c r="J132" s="537"/>
    </row>
    <row r="133" spans="1:10" hidden="1" x14ac:dyDescent="0.25">
      <c r="A133" s="529">
        <v>35</v>
      </c>
      <c r="B133" s="529"/>
      <c r="C133" s="536" t="s">
        <v>64</v>
      </c>
      <c r="D133" s="536" t="s">
        <v>66</v>
      </c>
      <c r="E133" s="537">
        <v>45000000</v>
      </c>
      <c r="F133" s="537"/>
      <c r="G133" s="537"/>
      <c r="H133" s="537"/>
      <c r="I133" s="537"/>
      <c r="J133" s="537"/>
    </row>
    <row r="134" spans="1:10" hidden="1" x14ac:dyDescent="0.25">
      <c r="A134" s="529">
        <v>36</v>
      </c>
      <c r="B134" s="529"/>
      <c r="C134" s="536" t="s">
        <v>64</v>
      </c>
      <c r="D134" s="536" t="s">
        <v>67</v>
      </c>
      <c r="E134" s="537">
        <v>45000000</v>
      </c>
      <c r="F134" s="537"/>
      <c r="G134" s="537"/>
      <c r="H134" s="537"/>
      <c r="I134" s="537"/>
      <c r="J134" s="537"/>
    </row>
    <row r="135" spans="1:10" hidden="1" x14ac:dyDescent="0.25">
      <c r="A135" s="529">
        <v>37</v>
      </c>
      <c r="B135" s="529"/>
      <c r="C135" s="536" t="s">
        <v>68</v>
      </c>
      <c r="D135" s="536" t="s">
        <v>20</v>
      </c>
      <c r="E135" s="537">
        <v>49600000</v>
      </c>
      <c r="F135" s="537"/>
      <c r="G135" s="537"/>
      <c r="H135" s="537"/>
      <c r="I135" s="537"/>
      <c r="J135" s="537"/>
    </row>
    <row r="136" spans="1:10" ht="30" hidden="1" x14ac:dyDescent="0.25">
      <c r="A136" s="529">
        <v>38</v>
      </c>
      <c r="B136" s="529"/>
      <c r="C136" s="536" t="s">
        <v>69</v>
      </c>
      <c r="D136" s="536" t="s">
        <v>20</v>
      </c>
      <c r="E136" s="537">
        <v>49000000</v>
      </c>
      <c r="F136" s="537"/>
      <c r="G136" s="537"/>
      <c r="H136" s="537"/>
      <c r="I136" s="537"/>
      <c r="J136" s="537"/>
    </row>
    <row r="137" spans="1:10" hidden="1" x14ac:dyDescent="0.25">
      <c r="A137" s="529">
        <v>39</v>
      </c>
      <c r="B137" s="529"/>
      <c r="C137" s="536" t="s">
        <v>70</v>
      </c>
      <c r="D137" s="536" t="s">
        <v>20</v>
      </c>
      <c r="E137" s="537">
        <v>48000000</v>
      </c>
      <c r="F137" s="537"/>
      <c r="G137" s="537"/>
      <c r="H137" s="537"/>
      <c r="I137" s="537"/>
      <c r="J137" s="537"/>
    </row>
    <row r="138" spans="1:10" ht="30" hidden="1" x14ac:dyDescent="0.25">
      <c r="A138" s="529">
        <v>40</v>
      </c>
      <c r="B138" s="529"/>
      <c r="C138" s="536" t="s">
        <v>71</v>
      </c>
      <c r="D138" s="536" t="s">
        <v>20</v>
      </c>
      <c r="E138" s="537">
        <v>40000000</v>
      </c>
      <c r="F138" s="537"/>
      <c r="G138" s="537"/>
      <c r="H138" s="537"/>
      <c r="I138" s="537"/>
      <c r="J138" s="537"/>
    </row>
    <row r="139" spans="1:10" hidden="1" x14ac:dyDescent="0.25">
      <c r="A139" s="529">
        <v>41</v>
      </c>
      <c r="B139" s="529"/>
      <c r="C139" s="536" t="s">
        <v>72</v>
      </c>
      <c r="D139" s="536" t="s">
        <v>20</v>
      </c>
      <c r="E139" s="537">
        <v>49000000</v>
      </c>
      <c r="F139" s="537"/>
      <c r="G139" s="537"/>
      <c r="H139" s="537"/>
      <c r="I139" s="537"/>
      <c r="J139" s="537"/>
    </row>
    <row r="140" spans="1:10" ht="30" hidden="1" x14ac:dyDescent="0.25">
      <c r="A140" s="529">
        <v>42</v>
      </c>
      <c r="B140" s="529"/>
      <c r="C140" s="536" t="s">
        <v>69</v>
      </c>
      <c r="D140" s="536" t="s">
        <v>73</v>
      </c>
      <c r="E140" s="537">
        <v>49800000</v>
      </c>
      <c r="F140" s="537"/>
      <c r="G140" s="537"/>
      <c r="H140" s="537"/>
      <c r="I140" s="537"/>
      <c r="J140" s="537"/>
    </row>
    <row r="141" spans="1:10" ht="30" hidden="1" x14ac:dyDescent="0.25">
      <c r="A141" s="529">
        <v>43</v>
      </c>
      <c r="B141" s="529"/>
      <c r="C141" s="536" t="s">
        <v>69</v>
      </c>
      <c r="D141" s="536" t="s">
        <v>74</v>
      </c>
      <c r="E141" s="537">
        <v>49800000</v>
      </c>
      <c r="F141" s="537"/>
      <c r="G141" s="537"/>
      <c r="H141" s="537"/>
      <c r="I141" s="537"/>
      <c r="J141" s="537"/>
    </row>
    <row r="142" spans="1:10" hidden="1" x14ac:dyDescent="0.25">
      <c r="A142" s="529">
        <v>44</v>
      </c>
      <c r="B142" s="529"/>
      <c r="C142" s="536" t="s">
        <v>75</v>
      </c>
      <c r="D142" s="536" t="s">
        <v>76</v>
      </c>
      <c r="E142" s="537">
        <v>1500000000</v>
      </c>
      <c r="F142" s="537"/>
      <c r="G142" s="537"/>
      <c r="H142" s="537"/>
      <c r="I142" s="537"/>
      <c r="J142" s="537"/>
    </row>
    <row r="143" spans="1:10" hidden="1" x14ac:dyDescent="0.25">
      <c r="A143" s="529">
        <v>45</v>
      </c>
      <c r="B143" s="529"/>
      <c r="C143" s="536" t="s">
        <v>75</v>
      </c>
      <c r="D143" s="536" t="s">
        <v>77</v>
      </c>
      <c r="E143" s="537">
        <v>500000000</v>
      </c>
      <c r="F143" s="537"/>
      <c r="G143" s="537"/>
      <c r="H143" s="537"/>
      <c r="I143" s="537"/>
      <c r="J143" s="537"/>
    </row>
    <row r="144" spans="1:10" hidden="1" x14ac:dyDescent="0.25">
      <c r="A144" s="529">
        <v>46</v>
      </c>
      <c r="B144" s="529"/>
      <c r="C144" s="536" t="s">
        <v>78</v>
      </c>
      <c r="D144" s="536" t="s">
        <v>79</v>
      </c>
      <c r="E144" s="537">
        <v>45000000</v>
      </c>
      <c r="F144" s="537"/>
      <c r="G144" s="537"/>
      <c r="H144" s="537"/>
      <c r="I144" s="537"/>
      <c r="J144" s="537"/>
    </row>
    <row r="145" spans="1:10" hidden="1" x14ac:dyDescent="0.25">
      <c r="A145" s="529">
        <v>47</v>
      </c>
      <c r="B145" s="529"/>
      <c r="C145" s="536" t="s">
        <v>80</v>
      </c>
      <c r="D145" s="536" t="s">
        <v>53</v>
      </c>
      <c r="E145" s="537">
        <v>300000000</v>
      </c>
      <c r="F145" s="537"/>
      <c r="G145" s="537"/>
      <c r="H145" s="537"/>
      <c r="I145" s="537"/>
      <c r="J145" s="537"/>
    </row>
    <row r="146" spans="1:10" hidden="1" x14ac:dyDescent="0.25">
      <c r="A146" s="529">
        <v>48</v>
      </c>
      <c r="B146" s="529"/>
      <c r="C146" s="536" t="s">
        <v>81</v>
      </c>
      <c r="D146" s="536" t="s">
        <v>82</v>
      </c>
      <c r="E146" s="537">
        <v>500000000</v>
      </c>
      <c r="F146" s="537"/>
      <c r="G146" s="537"/>
      <c r="H146" s="537"/>
      <c r="I146" s="537"/>
      <c r="J146" s="537"/>
    </row>
    <row r="147" spans="1:10" hidden="1" x14ac:dyDescent="0.25">
      <c r="A147" s="529">
        <v>49</v>
      </c>
      <c r="B147" s="529"/>
      <c r="C147" s="536" t="s">
        <v>83</v>
      </c>
      <c r="D147" s="536" t="s">
        <v>84</v>
      </c>
      <c r="E147" s="537">
        <v>2900000000</v>
      </c>
      <c r="F147" s="537"/>
      <c r="G147" s="537"/>
      <c r="H147" s="537"/>
      <c r="I147" s="537"/>
      <c r="J147" s="537"/>
    </row>
    <row r="148" spans="1:10" hidden="1" x14ac:dyDescent="0.25">
      <c r="A148" s="529">
        <v>50</v>
      </c>
      <c r="B148" s="529"/>
      <c r="C148" s="536" t="s">
        <v>83</v>
      </c>
      <c r="D148" s="536" t="s">
        <v>85</v>
      </c>
      <c r="E148" s="537">
        <v>1000000000</v>
      </c>
      <c r="F148" s="537"/>
      <c r="G148" s="537"/>
      <c r="H148" s="537"/>
      <c r="I148" s="537"/>
      <c r="J148" s="537"/>
    </row>
    <row r="149" spans="1:10" hidden="1" x14ac:dyDescent="0.25">
      <c r="A149" s="529">
        <v>51</v>
      </c>
      <c r="B149" s="529"/>
      <c r="C149" s="536" t="s">
        <v>86</v>
      </c>
      <c r="D149" s="536" t="s">
        <v>47</v>
      </c>
      <c r="E149" s="537">
        <v>300000000</v>
      </c>
      <c r="F149" s="537"/>
      <c r="G149" s="537"/>
      <c r="H149" s="537"/>
      <c r="I149" s="537"/>
      <c r="J149" s="537"/>
    </row>
    <row r="150" spans="1:10" hidden="1" x14ac:dyDescent="0.25">
      <c r="A150" s="529">
        <v>52</v>
      </c>
      <c r="B150" s="529"/>
      <c r="C150" s="536" t="s">
        <v>87</v>
      </c>
      <c r="D150" s="536" t="s">
        <v>20</v>
      </c>
      <c r="E150" s="537">
        <v>90000000</v>
      </c>
      <c r="F150" s="537"/>
      <c r="G150" s="537"/>
      <c r="H150" s="537"/>
      <c r="I150" s="537"/>
      <c r="J150" s="537"/>
    </row>
    <row r="151" spans="1:10" ht="30" hidden="1" x14ac:dyDescent="0.25">
      <c r="A151" s="529">
        <v>53</v>
      </c>
      <c r="B151" s="529"/>
      <c r="C151" s="536" t="s">
        <v>87</v>
      </c>
      <c r="D151" s="536" t="s">
        <v>88</v>
      </c>
      <c r="E151" s="537">
        <v>90000000</v>
      </c>
      <c r="F151" s="537"/>
      <c r="G151" s="537"/>
      <c r="H151" s="537"/>
      <c r="I151" s="537"/>
      <c r="J151" s="537"/>
    </row>
    <row r="152" spans="1:10" ht="30" hidden="1" x14ac:dyDescent="0.25">
      <c r="A152" s="529">
        <v>54</v>
      </c>
      <c r="B152" s="529"/>
      <c r="C152" s="536" t="s">
        <v>89</v>
      </c>
      <c r="D152" s="536" t="s">
        <v>20</v>
      </c>
      <c r="E152" s="537">
        <v>50000000</v>
      </c>
      <c r="F152" s="537"/>
      <c r="G152" s="537"/>
      <c r="H152" s="537"/>
      <c r="I152" s="537"/>
      <c r="J152" s="537"/>
    </row>
    <row r="153" spans="1:10" ht="30" hidden="1" x14ac:dyDescent="0.25">
      <c r="A153" s="529">
        <v>55</v>
      </c>
      <c r="B153" s="529"/>
      <c r="C153" s="536" t="s">
        <v>90</v>
      </c>
      <c r="D153" s="536" t="s">
        <v>20</v>
      </c>
      <c r="E153" s="537">
        <v>50000000</v>
      </c>
      <c r="F153" s="537"/>
      <c r="G153" s="537"/>
      <c r="H153" s="537"/>
      <c r="I153" s="537"/>
      <c r="J153" s="537"/>
    </row>
    <row r="154" spans="1:10" hidden="1" x14ac:dyDescent="0.25">
      <c r="A154" s="529">
        <v>56</v>
      </c>
      <c r="B154" s="529"/>
      <c r="C154" s="536" t="s">
        <v>91</v>
      </c>
      <c r="D154" s="536" t="s">
        <v>20</v>
      </c>
      <c r="E154" s="537">
        <v>40000000</v>
      </c>
      <c r="F154" s="537"/>
      <c r="G154" s="537"/>
      <c r="H154" s="537"/>
      <c r="I154" s="537"/>
      <c r="J154" s="537"/>
    </row>
    <row r="155" spans="1:10" ht="30" hidden="1" x14ac:dyDescent="0.25">
      <c r="A155" s="529">
        <v>57</v>
      </c>
      <c r="B155" s="529"/>
      <c r="C155" s="536" t="s">
        <v>92</v>
      </c>
      <c r="D155" s="536" t="s">
        <v>93</v>
      </c>
      <c r="E155" s="537">
        <v>50000000</v>
      </c>
      <c r="F155" s="537"/>
      <c r="G155" s="537"/>
      <c r="H155" s="537"/>
      <c r="I155" s="537"/>
      <c r="J155" s="537"/>
    </row>
    <row r="156" spans="1:10" hidden="1" x14ac:dyDescent="0.25">
      <c r="A156" s="529">
        <v>58</v>
      </c>
      <c r="B156" s="529"/>
      <c r="C156" s="536" t="s">
        <v>94</v>
      </c>
      <c r="D156" s="536" t="s">
        <v>95</v>
      </c>
      <c r="E156" s="537">
        <v>50000000</v>
      </c>
      <c r="F156" s="537"/>
      <c r="G156" s="537"/>
      <c r="H156" s="537"/>
      <c r="I156" s="537"/>
      <c r="J156" s="537"/>
    </row>
    <row r="157" spans="1:10" hidden="1" x14ac:dyDescent="0.25">
      <c r="A157" s="529">
        <v>59</v>
      </c>
      <c r="B157" s="529"/>
      <c r="C157" s="536" t="s">
        <v>94</v>
      </c>
      <c r="D157" s="536" t="s">
        <v>79</v>
      </c>
      <c r="E157" s="537">
        <v>50000000</v>
      </c>
      <c r="F157" s="537"/>
      <c r="G157" s="537"/>
      <c r="H157" s="537"/>
      <c r="I157" s="537"/>
      <c r="J157" s="537"/>
    </row>
    <row r="158" spans="1:10" hidden="1" x14ac:dyDescent="0.25">
      <c r="A158" s="529">
        <v>60</v>
      </c>
      <c r="B158" s="529"/>
      <c r="C158" s="536" t="s">
        <v>96</v>
      </c>
      <c r="D158" s="536" t="s">
        <v>97</v>
      </c>
      <c r="E158" s="537">
        <v>45000000</v>
      </c>
      <c r="F158" s="537"/>
      <c r="G158" s="537"/>
      <c r="H158" s="537"/>
      <c r="I158" s="537"/>
      <c r="J158" s="537"/>
    </row>
    <row r="159" spans="1:10" ht="30" hidden="1" x14ac:dyDescent="0.25">
      <c r="A159" s="529">
        <v>61</v>
      </c>
      <c r="B159" s="529"/>
      <c r="C159" s="536" t="s">
        <v>98</v>
      </c>
      <c r="D159" s="536" t="s">
        <v>99</v>
      </c>
      <c r="E159" s="537">
        <v>50000000</v>
      </c>
      <c r="F159" s="537"/>
      <c r="G159" s="537"/>
      <c r="H159" s="537"/>
      <c r="I159" s="537"/>
      <c r="J159" s="537"/>
    </row>
    <row r="160" spans="1:10" hidden="1" x14ac:dyDescent="0.25">
      <c r="A160" s="529">
        <v>62</v>
      </c>
      <c r="B160" s="529"/>
      <c r="C160" s="536" t="s">
        <v>100</v>
      </c>
      <c r="D160" s="536" t="s">
        <v>22</v>
      </c>
      <c r="E160" s="537">
        <v>45000000</v>
      </c>
      <c r="F160" s="537"/>
      <c r="G160" s="537"/>
      <c r="H160" s="537"/>
      <c r="I160" s="537"/>
      <c r="J160" s="537"/>
    </row>
    <row r="161" spans="1:10" hidden="1" x14ac:dyDescent="0.25">
      <c r="A161" s="529">
        <v>63</v>
      </c>
      <c r="B161" s="529"/>
      <c r="C161" s="536" t="s">
        <v>101</v>
      </c>
      <c r="D161" s="536" t="s">
        <v>99</v>
      </c>
      <c r="E161" s="537">
        <v>49500000</v>
      </c>
      <c r="F161" s="537"/>
      <c r="G161" s="537"/>
      <c r="H161" s="537"/>
      <c r="I161" s="537"/>
      <c r="J161" s="537"/>
    </row>
    <row r="162" spans="1:10" hidden="1" x14ac:dyDescent="0.25">
      <c r="A162" s="533"/>
      <c r="B162" s="533"/>
      <c r="C162" s="536"/>
      <c r="D162" s="536"/>
      <c r="E162" s="537"/>
      <c r="F162" s="537"/>
      <c r="G162" s="537"/>
      <c r="H162" s="537"/>
      <c r="I162" s="537"/>
      <c r="J162" s="537"/>
    </row>
    <row r="163" spans="1:10" hidden="1" x14ac:dyDescent="0.25">
      <c r="A163" s="580"/>
      <c r="B163" s="581"/>
      <c r="C163" s="506" t="s">
        <v>102</v>
      </c>
      <c r="D163" s="507"/>
      <c r="E163" s="61">
        <f>SUM(E99:E162)</f>
        <v>12917700000</v>
      </c>
      <c r="F163" s="582"/>
      <c r="G163" s="582"/>
      <c r="H163" s="61"/>
      <c r="I163" s="61"/>
      <c r="J163" s="61"/>
    </row>
    <row r="164" spans="1:10" hidden="1" x14ac:dyDescent="0.25">
      <c r="A164" s="575"/>
      <c r="B164" s="575"/>
      <c r="C164" s="42"/>
      <c r="D164" s="42"/>
      <c r="E164" s="43"/>
      <c r="F164" s="576"/>
      <c r="G164" s="576"/>
      <c r="H164" s="43"/>
      <c r="I164" s="43"/>
      <c r="J164" s="43"/>
    </row>
    <row r="165" spans="1:10" hidden="1" x14ac:dyDescent="0.25">
      <c r="A165" s="572"/>
      <c r="B165" s="583"/>
      <c r="C165" s="508" t="s">
        <v>103</v>
      </c>
      <c r="D165" s="509"/>
      <c r="E165" s="64" t="e">
        <f>#REF!+E163</f>
        <v>#REF!</v>
      </c>
      <c r="F165" s="537"/>
      <c r="G165" s="537"/>
      <c r="H165" s="64"/>
      <c r="I165" s="64"/>
      <c r="J165" s="64"/>
    </row>
    <row r="166" spans="1:10" hidden="1" x14ac:dyDescent="0.25">
      <c r="A166" s="575"/>
      <c r="B166" s="575"/>
      <c r="C166" s="42"/>
      <c r="D166" s="42"/>
      <c r="E166" s="43"/>
      <c r="F166" s="576"/>
      <c r="G166" s="576"/>
      <c r="H166" s="43"/>
      <c r="I166" s="43"/>
      <c r="J166" s="43"/>
    </row>
    <row r="167" spans="1:10" hidden="1" x14ac:dyDescent="0.25">
      <c r="A167" s="575"/>
      <c r="B167" s="575"/>
      <c r="C167" s="584"/>
      <c r="D167" s="584"/>
      <c r="E167" s="576"/>
      <c r="F167" s="576"/>
      <c r="G167" s="576"/>
      <c r="H167" s="66"/>
      <c r="I167" s="66"/>
      <c r="J167" s="66"/>
    </row>
    <row r="168" spans="1:10" ht="18.75" hidden="1" x14ac:dyDescent="0.3">
      <c r="A168" s="510" t="s">
        <v>104</v>
      </c>
      <c r="B168" s="510"/>
      <c r="C168" s="510"/>
      <c r="D168" s="510"/>
      <c r="E168" s="510"/>
      <c r="F168" s="510"/>
      <c r="G168" s="510"/>
      <c r="H168" s="510"/>
      <c r="I168" s="510"/>
      <c r="J168" s="510"/>
    </row>
    <row r="169" spans="1:10" hidden="1" x14ac:dyDescent="0.25">
      <c r="A169" s="585"/>
      <c r="B169" s="585"/>
      <c r="C169" s="586"/>
      <c r="D169" s="586"/>
      <c r="E169" s="587"/>
      <c r="F169" s="587"/>
      <c r="G169" s="587"/>
      <c r="H169" s="70"/>
      <c r="I169" s="70"/>
      <c r="J169" s="70"/>
    </row>
    <row r="170" spans="1:10" hidden="1" x14ac:dyDescent="0.25">
      <c r="A170" s="572">
        <v>1</v>
      </c>
      <c r="B170" s="572"/>
      <c r="C170" s="536" t="s">
        <v>105</v>
      </c>
      <c r="D170" s="536" t="s">
        <v>106</v>
      </c>
      <c r="E170" s="537">
        <v>40000000</v>
      </c>
      <c r="F170" s="588">
        <v>40000000</v>
      </c>
      <c r="G170" s="588"/>
      <c r="H170" s="589" t="s">
        <v>191</v>
      </c>
      <c r="I170" s="588"/>
      <c r="J170" s="588"/>
    </row>
    <row r="171" spans="1:10" hidden="1" x14ac:dyDescent="0.25">
      <c r="A171" s="572">
        <v>2</v>
      </c>
      <c r="B171" s="572"/>
      <c r="C171" s="536" t="s">
        <v>107</v>
      </c>
      <c r="D171" s="536" t="s">
        <v>106</v>
      </c>
      <c r="E171" s="537">
        <v>26000000</v>
      </c>
      <c r="F171" s="588">
        <v>13000000</v>
      </c>
      <c r="G171" s="588"/>
      <c r="H171" s="588">
        <v>13000000</v>
      </c>
      <c r="I171" s="588"/>
      <c r="J171" s="588"/>
    </row>
    <row r="172" spans="1:10" hidden="1" x14ac:dyDescent="0.25">
      <c r="A172" s="572">
        <v>3</v>
      </c>
      <c r="B172" s="583"/>
      <c r="C172" s="590" t="s">
        <v>108</v>
      </c>
      <c r="D172" s="536" t="s">
        <v>106</v>
      </c>
      <c r="E172" s="537">
        <v>46000000</v>
      </c>
      <c r="F172" s="588">
        <v>23000000</v>
      </c>
      <c r="G172" s="588"/>
      <c r="H172" s="588">
        <v>23000000</v>
      </c>
      <c r="I172" s="588"/>
      <c r="J172" s="588"/>
    </row>
    <row r="173" spans="1:10" hidden="1" x14ac:dyDescent="0.25">
      <c r="A173" s="572"/>
      <c r="B173" s="583"/>
      <c r="C173" s="590"/>
      <c r="D173" s="591"/>
      <c r="E173" s="537"/>
      <c r="F173" s="588"/>
      <c r="G173" s="588"/>
      <c r="H173" s="588"/>
      <c r="I173" s="588"/>
      <c r="J173" s="588"/>
    </row>
    <row r="174" spans="1:10" hidden="1" x14ac:dyDescent="0.25">
      <c r="A174" s="580"/>
      <c r="B174" s="581"/>
      <c r="C174" s="506" t="s">
        <v>109</v>
      </c>
      <c r="D174" s="507"/>
      <c r="E174" s="61">
        <f>SUM(E170:E173)</f>
        <v>112000000</v>
      </c>
      <c r="F174" s="582">
        <f>SUM(F170:F173)</f>
        <v>76000000</v>
      </c>
      <c r="G174" s="582"/>
      <c r="H174" s="74"/>
      <c r="I174" s="74"/>
      <c r="J174" s="74"/>
    </row>
    <row r="175" spans="1:10" hidden="1" x14ac:dyDescent="0.25">
      <c r="A175" s="572"/>
      <c r="B175" s="583"/>
      <c r="C175" s="503" t="s">
        <v>110</v>
      </c>
      <c r="D175" s="504"/>
      <c r="E175" s="75" t="e">
        <f>E165+E174</f>
        <v>#REF!</v>
      </c>
      <c r="F175" s="36"/>
      <c r="G175" s="36"/>
      <c r="H175" s="36"/>
      <c r="I175" s="36"/>
      <c r="J175" s="36"/>
    </row>
    <row r="176" spans="1:10" x14ac:dyDescent="0.25">
      <c r="A176" s="575"/>
      <c r="B176" s="575"/>
      <c r="C176" s="502"/>
      <c r="D176" s="592"/>
      <c r="E176" s="593"/>
    </row>
    <row r="177" spans="1:10" x14ac:dyDescent="0.25">
      <c r="C177" s="79"/>
      <c r="E177" s="80"/>
      <c r="F177" s="80"/>
    </row>
    <row r="178" spans="1:10" x14ac:dyDescent="0.25">
      <c r="A178" s="79" t="s">
        <v>192</v>
      </c>
      <c r="B178" s="79"/>
      <c r="C178" s="594"/>
      <c r="D178" s="81"/>
      <c r="E178" s="595" t="s">
        <v>10</v>
      </c>
    </row>
    <row r="179" spans="1:10" x14ac:dyDescent="0.25">
      <c r="A179" s="79"/>
      <c r="B179" s="79"/>
      <c r="D179" s="81"/>
      <c r="E179" s="81"/>
    </row>
    <row r="180" spans="1:10" x14ac:dyDescent="0.25">
      <c r="A180" s="3" t="s">
        <v>1</v>
      </c>
      <c r="B180" s="3" t="s">
        <v>111</v>
      </c>
      <c r="C180" s="3" t="s">
        <v>2</v>
      </c>
      <c r="D180" s="3" t="s">
        <v>3</v>
      </c>
      <c r="E180" s="3" t="s">
        <v>112</v>
      </c>
      <c r="F180" s="3" t="s">
        <v>113</v>
      </c>
      <c r="G180" s="3" t="s">
        <v>250</v>
      </c>
      <c r="H180" s="3" t="s">
        <v>114</v>
      </c>
      <c r="I180" s="3" t="s">
        <v>116</v>
      </c>
      <c r="J180" s="3" t="s">
        <v>5</v>
      </c>
    </row>
    <row r="181" spans="1:10" ht="45" x14ac:dyDescent="0.25">
      <c r="A181" s="82">
        <v>1</v>
      </c>
      <c r="B181" s="534" t="s">
        <v>151</v>
      </c>
      <c r="C181" s="535" t="s">
        <v>193</v>
      </c>
      <c r="D181" s="596" t="s">
        <v>194</v>
      </c>
      <c r="E181" s="84" t="s">
        <v>195</v>
      </c>
      <c r="F181" s="36"/>
      <c r="G181" s="292">
        <v>1430807680</v>
      </c>
      <c r="H181" s="207" t="s">
        <v>251</v>
      </c>
      <c r="I181" s="85"/>
      <c r="J181" s="530" t="s">
        <v>196</v>
      </c>
    </row>
    <row r="182" spans="1:10" ht="45" x14ac:dyDescent="0.25">
      <c r="A182" s="82">
        <v>2</v>
      </c>
      <c r="B182" s="534" t="s">
        <v>305</v>
      </c>
      <c r="C182" s="535" t="s">
        <v>193</v>
      </c>
      <c r="D182" s="596" t="s">
        <v>194</v>
      </c>
      <c r="E182" s="84" t="s">
        <v>195</v>
      </c>
      <c r="F182" s="36"/>
      <c r="G182" s="85">
        <v>2533429323</v>
      </c>
      <c r="H182" s="207" t="s">
        <v>252</v>
      </c>
      <c r="I182" s="85"/>
      <c r="J182" s="530" t="s">
        <v>197</v>
      </c>
    </row>
    <row r="183" spans="1:10" ht="45" x14ac:dyDescent="0.25">
      <c r="A183" s="82">
        <v>3</v>
      </c>
      <c r="B183" s="534" t="s">
        <v>306</v>
      </c>
      <c r="C183" s="535" t="s">
        <v>193</v>
      </c>
      <c r="D183" s="596" t="s">
        <v>194</v>
      </c>
      <c r="E183" s="84" t="s">
        <v>195</v>
      </c>
      <c r="F183" s="36"/>
      <c r="G183" s="85">
        <v>1262379982</v>
      </c>
      <c r="H183" s="208" t="s">
        <v>324</v>
      </c>
      <c r="I183" s="85"/>
      <c r="J183" s="597" t="s">
        <v>303</v>
      </c>
    </row>
    <row r="184" spans="1:10" ht="49.5" customHeight="1" x14ac:dyDescent="0.25">
      <c r="A184" s="82">
        <v>4</v>
      </c>
      <c r="B184" s="534" t="s">
        <v>304</v>
      </c>
      <c r="C184" s="535" t="s">
        <v>193</v>
      </c>
      <c r="D184" s="536" t="s">
        <v>194</v>
      </c>
      <c r="E184" s="84" t="s">
        <v>195</v>
      </c>
      <c r="F184" s="36"/>
      <c r="G184" s="85">
        <v>2560064924</v>
      </c>
      <c r="H184" s="208" t="s">
        <v>429</v>
      </c>
      <c r="I184" s="85"/>
      <c r="J184" s="530" t="s">
        <v>302</v>
      </c>
    </row>
    <row r="185" spans="1:10" ht="59.1" customHeight="1" x14ac:dyDescent="0.25">
      <c r="A185" s="82">
        <v>5</v>
      </c>
      <c r="B185" s="534" t="s">
        <v>325</v>
      </c>
      <c r="C185" s="535" t="s">
        <v>193</v>
      </c>
      <c r="D185" s="536" t="s">
        <v>198</v>
      </c>
      <c r="E185" s="84" t="s">
        <v>195</v>
      </c>
      <c r="F185" s="36"/>
      <c r="G185" s="167">
        <v>2527951393</v>
      </c>
      <c r="H185" s="208" t="s">
        <v>526</v>
      </c>
      <c r="I185" s="85"/>
      <c r="J185" s="530" t="s">
        <v>326</v>
      </c>
    </row>
    <row r="186" spans="1:10" ht="59.1" customHeight="1" x14ac:dyDescent="0.25">
      <c r="A186" s="82">
        <v>6</v>
      </c>
      <c r="B186" s="139" t="s">
        <v>428</v>
      </c>
      <c r="C186" s="535" t="s">
        <v>193</v>
      </c>
      <c r="D186" s="536" t="s">
        <v>198</v>
      </c>
      <c r="E186" s="84" t="s">
        <v>195</v>
      </c>
      <c r="F186" s="36"/>
      <c r="G186" s="85">
        <v>3195455238</v>
      </c>
      <c r="H186" s="598" t="s">
        <v>711</v>
      </c>
      <c r="I186" s="85"/>
      <c r="J186" s="599" t="s">
        <v>712</v>
      </c>
    </row>
    <row r="187" spans="1:10" ht="59.1" customHeight="1" x14ac:dyDescent="0.25">
      <c r="A187" s="82">
        <v>7</v>
      </c>
      <c r="B187" s="139" t="s">
        <v>541</v>
      </c>
      <c r="C187" s="535" t="s">
        <v>193</v>
      </c>
      <c r="D187" s="536" t="s">
        <v>198</v>
      </c>
      <c r="E187" s="84" t="s">
        <v>195</v>
      </c>
      <c r="F187" s="36"/>
      <c r="G187" s="600">
        <v>1245081757</v>
      </c>
      <c r="H187" s="601" t="s">
        <v>667</v>
      </c>
      <c r="I187" s="85"/>
      <c r="J187" s="597" t="s">
        <v>713</v>
      </c>
    </row>
    <row r="188" spans="1:10" ht="51" customHeight="1" x14ac:dyDescent="0.25">
      <c r="A188" s="82">
        <v>8</v>
      </c>
      <c r="B188" s="570" t="s">
        <v>674</v>
      </c>
      <c r="C188" s="535" t="s">
        <v>193</v>
      </c>
      <c r="D188" s="536" t="s">
        <v>714</v>
      </c>
      <c r="E188" s="84" t="s">
        <v>195</v>
      </c>
      <c r="F188" s="36"/>
      <c r="G188" s="600">
        <v>638450000</v>
      </c>
      <c r="H188" s="208"/>
      <c r="I188" s="85"/>
      <c r="J188" s="597" t="s">
        <v>715</v>
      </c>
    </row>
    <row r="189" spans="1:10" ht="18" customHeight="1" x14ac:dyDescent="0.25">
      <c r="C189" s="602"/>
      <c r="D189" s="603"/>
      <c r="E189" s="604"/>
      <c r="G189" s="125">
        <f>SUM(G181:G188)</f>
        <v>15393620297</v>
      </c>
      <c r="H189" s="605"/>
      <c r="I189" s="29"/>
    </row>
    <row r="190" spans="1:10" x14ac:dyDescent="0.25">
      <c r="D190" s="81"/>
      <c r="E190" s="81"/>
      <c r="I190" s="24">
        <f>SUM(H181:H184)</f>
        <v>0</v>
      </c>
    </row>
    <row r="191" spans="1:10" ht="15.75" x14ac:dyDescent="0.25">
      <c r="D191" s="606"/>
      <c r="E191" s="178"/>
      <c r="F191" s="80">
        <f>G189+E94</f>
        <v>20040176669</v>
      </c>
    </row>
    <row r="192" spans="1:10" ht="15.75" x14ac:dyDescent="0.25">
      <c r="D192" s="606"/>
      <c r="E192" s="178"/>
      <c r="F192" s="80"/>
    </row>
    <row r="193" spans="1:13" ht="15.75" x14ac:dyDescent="0.25">
      <c r="D193" s="606"/>
      <c r="E193" s="178"/>
      <c r="F193" s="80"/>
    </row>
    <row r="194" spans="1:13" ht="15.75" x14ac:dyDescent="0.25">
      <c r="A194" s="79" t="s">
        <v>716</v>
      </c>
      <c r="D194" s="606"/>
      <c r="E194" s="178"/>
      <c r="F194" s="80"/>
    </row>
    <row r="195" spans="1:13" x14ac:dyDescent="0.25">
      <c r="A195" s="3" t="s">
        <v>1</v>
      </c>
      <c r="B195" s="3" t="s">
        <v>111</v>
      </c>
      <c r="C195" s="3" t="s">
        <v>2</v>
      </c>
      <c r="D195" s="3" t="s">
        <v>3</v>
      </c>
      <c r="E195" s="4" t="s">
        <v>4</v>
      </c>
      <c r="F195" s="3" t="s">
        <v>112</v>
      </c>
      <c r="G195" s="3" t="s">
        <v>113</v>
      </c>
      <c r="H195" s="3" t="s">
        <v>114</v>
      </c>
      <c r="I195" s="3" t="s">
        <v>14</v>
      </c>
      <c r="J195" s="3" t="s">
        <v>115</v>
      </c>
      <c r="K195" s="3" t="s">
        <v>116</v>
      </c>
      <c r="L195" s="3" t="s">
        <v>5</v>
      </c>
      <c r="M195" s="49"/>
    </row>
    <row r="196" spans="1:13" s="594" customFormat="1" x14ac:dyDescent="0.25">
      <c r="A196" s="533">
        <v>1</v>
      </c>
      <c r="B196" s="554" t="s">
        <v>516</v>
      </c>
      <c r="C196" s="546" t="s">
        <v>514</v>
      </c>
      <c r="D196" s="546" t="s">
        <v>178</v>
      </c>
      <c r="E196" s="537">
        <v>6818182</v>
      </c>
      <c r="F196" s="546" t="s">
        <v>515</v>
      </c>
      <c r="G196" s="559" t="s">
        <v>461</v>
      </c>
      <c r="H196" s="549"/>
      <c r="I196" s="549"/>
      <c r="J196" s="549"/>
      <c r="K196" s="549"/>
      <c r="L196" s="607" t="s">
        <v>236</v>
      </c>
      <c r="M196" s="608"/>
    </row>
    <row r="197" spans="1:13" s="594" customFormat="1" x14ac:dyDescent="0.25">
      <c r="A197" s="533">
        <v>2</v>
      </c>
      <c r="B197" s="534" t="s">
        <v>504</v>
      </c>
      <c r="C197" s="609" t="s">
        <v>505</v>
      </c>
      <c r="D197" s="546" t="s">
        <v>178</v>
      </c>
      <c r="E197" s="549">
        <v>26000000</v>
      </c>
      <c r="F197" s="609" t="s">
        <v>506</v>
      </c>
      <c r="G197" s="559" t="s">
        <v>507</v>
      </c>
      <c r="H197" s="563"/>
      <c r="I197" s="549"/>
      <c r="J197" s="559"/>
      <c r="K197" s="549"/>
      <c r="L197" s="607" t="s">
        <v>236</v>
      </c>
      <c r="M197" s="608"/>
    </row>
    <row r="198" spans="1:13" s="594" customFormat="1" x14ac:dyDescent="0.25">
      <c r="A198" s="533">
        <v>3</v>
      </c>
      <c r="B198" s="534" t="s">
        <v>563</v>
      </c>
      <c r="C198" s="609" t="s">
        <v>560</v>
      </c>
      <c r="D198" s="546" t="s">
        <v>178</v>
      </c>
      <c r="E198" s="549">
        <v>25000000</v>
      </c>
      <c r="F198" s="609" t="s">
        <v>561</v>
      </c>
      <c r="G198" s="589" t="s">
        <v>559</v>
      </c>
      <c r="H198" s="589"/>
      <c r="I198" s="53"/>
      <c r="J198" s="559"/>
      <c r="K198" s="549"/>
      <c r="L198" s="607" t="s">
        <v>236</v>
      </c>
      <c r="M198" s="608"/>
    </row>
    <row r="200" spans="1:13" x14ac:dyDescent="0.25">
      <c r="D200" s="24"/>
    </row>
    <row r="201" spans="1:13" x14ac:dyDescent="0.25">
      <c r="D201" s="24"/>
    </row>
    <row r="202" spans="1:13" x14ac:dyDescent="0.25">
      <c r="A202" s="79" t="s">
        <v>717</v>
      </c>
      <c r="D202" s="24"/>
    </row>
    <row r="203" spans="1:13" ht="30" customHeight="1" x14ac:dyDescent="0.25">
      <c r="A203" s="533"/>
      <c r="B203" s="610" t="s">
        <v>129</v>
      </c>
      <c r="C203" s="611" t="s">
        <v>130</v>
      </c>
      <c r="D203" s="611" t="s">
        <v>120</v>
      </c>
      <c r="E203" s="612">
        <v>0</v>
      </c>
      <c r="F203" s="613" t="s">
        <v>131</v>
      </c>
      <c r="G203" s="613" t="s">
        <v>132</v>
      </c>
      <c r="H203" s="614"/>
      <c r="I203" s="612"/>
      <c r="J203" s="612"/>
      <c r="K203" s="612"/>
      <c r="L203" s="615">
        <v>100000000</v>
      </c>
      <c r="M203" s="541"/>
    </row>
    <row r="204" spans="1:13" s="594" customFormat="1" ht="53.25" customHeight="1" x14ac:dyDescent="0.25">
      <c r="A204" s="533"/>
      <c r="B204" s="616" t="s">
        <v>442</v>
      </c>
      <c r="C204" s="611" t="s">
        <v>437</v>
      </c>
      <c r="D204" s="611" t="s">
        <v>448</v>
      </c>
      <c r="E204" s="612"/>
      <c r="F204" s="617">
        <v>4200015767</v>
      </c>
      <c r="G204" s="618" t="s">
        <v>412</v>
      </c>
      <c r="H204" s="612"/>
      <c r="I204" s="612"/>
      <c r="J204" s="612"/>
      <c r="K204" s="619" t="s">
        <v>718</v>
      </c>
      <c r="L204" s="620"/>
      <c r="M204" s="608"/>
    </row>
    <row r="205" spans="1:13" ht="59.1" customHeight="1" x14ac:dyDescent="0.25">
      <c r="A205" s="621"/>
      <c r="B205" s="622" t="s">
        <v>512</v>
      </c>
      <c r="C205" s="611" t="s">
        <v>193</v>
      </c>
      <c r="D205" s="611" t="s">
        <v>198</v>
      </c>
      <c r="E205" s="623"/>
      <c r="F205" s="623" t="s">
        <v>510</v>
      </c>
      <c r="G205" s="623"/>
      <c r="H205" s="624"/>
      <c r="I205" s="625">
        <v>600000000</v>
      </c>
      <c r="J205" s="626" t="s">
        <v>719</v>
      </c>
      <c r="K205" s="627"/>
      <c r="L205" s="628"/>
    </row>
    <row r="206" spans="1:13" x14ac:dyDescent="0.25">
      <c r="D206" s="24"/>
    </row>
    <row r="207" spans="1:13" x14ac:dyDescent="0.25">
      <c r="D207" s="629"/>
    </row>
  </sheetData>
  <mergeCells count="8">
    <mergeCell ref="A168:J168"/>
    <mergeCell ref="C174:D174"/>
    <mergeCell ref="C175:D175"/>
    <mergeCell ref="K204:L204"/>
    <mergeCell ref="J205:L205"/>
    <mergeCell ref="C165:D165"/>
    <mergeCell ref="A96:J96"/>
    <mergeCell ref="C163:D163"/>
  </mergeCells>
  <phoneticPr fontId="72" type="noConversion"/>
  <pageMargins left="0.19930555599999999" right="0" top="0.25" bottom="0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I19" sqref="I19"/>
    </sheetView>
  </sheetViews>
  <sheetFormatPr defaultRowHeight="15" x14ac:dyDescent="0.25"/>
  <cols>
    <col min="2" max="2" width="17.85546875" customWidth="1"/>
    <col min="3" max="3" width="16.85546875" customWidth="1"/>
  </cols>
  <sheetData>
    <row r="1" spans="1:3" x14ac:dyDescent="0.25">
      <c r="A1" s="185" t="s">
        <v>398</v>
      </c>
    </row>
    <row r="3" spans="1:3" x14ac:dyDescent="0.25">
      <c r="A3" s="186" t="s">
        <v>399</v>
      </c>
      <c r="C3" s="186"/>
    </row>
    <row r="4" spans="1:3" x14ac:dyDescent="0.25">
      <c r="A4" s="186" t="s">
        <v>400</v>
      </c>
      <c r="C4" s="187"/>
    </row>
    <row r="5" spans="1:3" x14ac:dyDescent="0.25">
      <c r="A5" s="186" t="s">
        <v>401</v>
      </c>
      <c r="C5" s="188"/>
    </row>
    <row r="7" spans="1:3" x14ac:dyDescent="0.25">
      <c r="A7" s="189" t="s">
        <v>1</v>
      </c>
      <c r="B7" s="189" t="s">
        <v>111</v>
      </c>
      <c r="C7" s="189" t="s">
        <v>250</v>
      </c>
    </row>
    <row r="8" spans="1:3" x14ac:dyDescent="0.25">
      <c r="A8" s="144">
        <v>1</v>
      </c>
      <c r="B8" s="190" t="s">
        <v>402</v>
      </c>
      <c r="C8" s="191">
        <v>260502000</v>
      </c>
    </row>
    <row r="9" spans="1:3" x14ac:dyDescent="0.25">
      <c r="A9" s="144">
        <v>2</v>
      </c>
      <c r="B9" s="190" t="s">
        <v>403</v>
      </c>
      <c r="C9" s="191">
        <v>389563000</v>
      </c>
    </row>
    <row r="10" spans="1:3" x14ac:dyDescent="0.25">
      <c r="A10" s="144">
        <v>3</v>
      </c>
      <c r="B10" s="136" t="s">
        <v>404</v>
      </c>
      <c r="C10" s="191">
        <v>540023000</v>
      </c>
    </row>
    <row r="11" spans="1:3" x14ac:dyDescent="0.25">
      <c r="A11" s="144">
        <v>4</v>
      </c>
      <c r="B11" s="136" t="s">
        <v>307</v>
      </c>
      <c r="C11" s="191">
        <v>110695000</v>
      </c>
    </row>
    <row r="12" spans="1:3" x14ac:dyDescent="0.25">
      <c r="A12" s="144">
        <v>5</v>
      </c>
      <c r="B12" s="136" t="s">
        <v>315</v>
      </c>
      <c r="C12" s="191">
        <v>94271500</v>
      </c>
    </row>
    <row r="13" spans="1:3" x14ac:dyDescent="0.25">
      <c r="A13" s="144">
        <v>6</v>
      </c>
      <c r="B13" s="150" t="s">
        <v>339</v>
      </c>
      <c r="C13" s="205">
        <v>92831500</v>
      </c>
    </row>
    <row r="14" spans="1:3" x14ac:dyDescent="0.25">
      <c r="A14" s="144">
        <v>7</v>
      </c>
      <c r="B14" s="150" t="s">
        <v>340</v>
      </c>
      <c r="C14" s="205">
        <v>85072000</v>
      </c>
    </row>
    <row r="15" spans="1:3" x14ac:dyDescent="0.25">
      <c r="A15" s="144">
        <v>8</v>
      </c>
      <c r="B15" s="150" t="s">
        <v>341</v>
      </c>
      <c r="C15" s="205">
        <v>94301500</v>
      </c>
    </row>
    <row r="16" spans="1:3" x14ac:dyDescent="0.25">
      <c r="A16" s="144">
        <v>9</v>
      </c>
      <c r="B16" s="150" t="s">
        <v>342</v>
      </c>
      <c r="C16" s="205">
        <v>90405000</v>
      </c>
    </row>
    <row r="17" spans="1:4" x14ac:dyDescent="0.25">
      <c r="A17" s="144">
        <v>10</v>
      </c>
      <c r="B17" s="150" t="s">
        <v>343</v>
      </c>
      <c r="C17" s="205">
        <v>93281500</v>
      </c>
    </row>
    <row r="18" spans="1:4" x14ac:dyDescent="0.25">
      <c r="A18" s="144">
        <v>11</v>
      </c>
      <c r="B18" s="237" t="s">
        <v>438</v>
      </c>
      <c r="C18" s="205">
        <v>90495500</v>
      </c>
      <c r="D18" t="s">
        <v>532</v>
      </c>
    </row>
    <row r="19" spans="1:4" x14ac:dyDescent="0.25">
      <c r="A19" s="144">
        <v>12</v>
      </c>
      <c r="B19" s="237" t="s">
        <v>439</v>
      </c>
      <c r="C19" s="205">
        <v>93971500</v>
      </c>
    </row>
    <row r="20" spans="1:4" x14ac:dyDescent="0.25">
      <c r="A20" s="36"/>
      <c r="B20" s="36"/>
      <c r="C20" s="36"/>
    </row>
    <row r="21" spans="1:4" x14ac:dyDescent="0.25">
      <c r="A21" s="192"/>
      <c r="B21" s="192"/>
      <c r="C21" s="193">
        <f>SUM(C8:C20)</f>
        <v>2035413000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J9" sqref="J9"/>
    </sheetView>
  </sheetViews>
  <sheetFormatPr defaultColWidth="9.140625" defaultRowHeight="15" x14ac:dyDescent="0.25"/>
  <cols>
    <col min="1" max="1" width="6.5703125" customWidth="1"/>
    <col min="2" max="2" width="16.7109375" customWidth="1"/>
    <col min="3" max="4" width="17.85546875" customWidth="1"/>
    <col min="5" max="5" width="24.28515625" customWidth="1"/>
    <col min="6" max="6" width="28.85546875" customWidth="1"/>
    <col min="7" max="7" width="19.140625" customWidth="1"/>
    <col min="8" max="8" width="17.5703125" customWidth="1"/>
    <col min="9" max="9" width="15.85546875" customWidth="1"/>
    <col min="10" max="10" width="11.140625" customWidth="1"/>
  </cols>
  <sheetData>
    <row r="1" spans="1:13" x14ac:dyDescent="0.25">
      <c r="A1" s="20" t="s">
        <v>199</v>
      </c>
    </row>
    <row r="3" spans="1:13" x14ac:dyDescent="0.25">
      <c r="A3" s="21" t="s">
        <v>1</v>
      </c>
      <c r="B3" s="21" t="s">
        <v>200</v>
      </c>
      <c r="C3" s="21" t="s">
        <v>201</v>
      </c>
      <c r="D3" s="21" t="s">
        <v>202</v>
      </c>
      <c r="E3" s="21" t="s">
        <v>203</v>
      </c>
      <c r="F3" s="21" t="s">
        <v>2</v>
      </c>
      <c r="G3" s="21" t="s">
        <v>3</v>
      </c>
      <c r="H3" s="22" t="s">
        <v>4</v>
      </c>
      <c r="I3" s="22" t="s">
        <v>204</v>
      </c>
      <c r="J3" s="21" t="s">
        <v>205</v>
      </c>
      <c r="K3" s="21"/>
      <c r="L3" s="21"/>
      <c r="M3" s="21"/>
    </row>
    <row r="4" spans="1:13" x14ac:dyDescent="0.25">
      <c r="A4" s="23">
        <v>1</v>
      </c>
      <c r="B4" t="s">
        <v>206</v>
      </c>
      <c r="C4" t="s">
        <v>207</v>
      </c>
      <c r="D4" s="99" t="s">
        <v>208</v>
      </c>
      <c r="E4" s="99" t="s">
        <v>209</v>
      </c>
      <c r="F4" t="s">
        <v>210</v>
      </c>
      <c r="G4" t="s">
        <v>120</v>
      </c>
      <c r="H4" s="24">
        <v>70000000</v>
      </c>
      <c r="I4" s="24">
        <f>H4*10%</f>
        <v>7000000</v>
      </c>
      <c r="J4" s="23" t="s">
        <v>211</v>
      </c>
    </row>
    <row r="5" spans="1:13" x14ac:dyDescent="0.25">
      <c r="A5" s="23">
        <v>2</v>
      </c>
      <c r="B5" t="s">
        <v>212</v>
      </c>
      <c r="C5" t="s">
        <v>207</v>
      </c>
      <c r="D5" s="99" t="s">
        <v>213</v>
      </c>
      <c r="E5" s="99" t="s">
        <v>214</v>
      </c>
      <c r="F5" t="s">
        <v>215</v>
      </c>
      <c r="G5" t="s">
        <v>120</v>
      </c>
      <c r="H5" s="24">
        <v>15000000</v>
      </c>
      <c r="I5" s="24">
        <f>H5*20%</f>
        <v>3000000</v>
      </c>
      <c r="J5" s="23" t="s">
        <v>211</v>
      </c>
    </row>
    <row r="6" spans="1:13" x14ac:dyDescent="0.25">
      <c r="A6" s="23">
        <v>3</v>
      </c>
      <c r="B6" t="s">
        <v>216</v>
      </c>
      <c r="C6" t="s">
        <v>207</v>
      </c>
      <c r="D6" s="99" t="s">
        <v>217</v>
      </c>
      <c r="E6" s="99" t="s">
        <v>218</v>
      </c>
      <c r="F6" t="s">
        <v>219</v>
      </c>
      <c r="G6" t="s">
        <v>120</v>
      </c>
      <c r="H6" s="24">
        <v>115000000</v>
      </c>
      <c r="I6" s="24">
        <f>H6*10%</f>
        <v>11500000</v>
      </c>
      <c r="J6" s="23" t="s">
        <v>211</v>
      </c>
    </row>
    <row r="7" spans="1:13" x14ac:dyDescent="0.25">
      <c r="A7" s="23"/>
      <c r="B7" t="s">
        <v>608</v>
      </c>
      <c r="C7" t="s">
        <v>207</v>
      </c>
      <c r="D7" s="99" t="s">
        <v>609</v>
      </c>
      <c r="E7" s="99" t="s">
        <v>610</v>
      </c>
      <c r="F7" t="s">
        <v>611</v>
      </c>
      <c r="G7" t="s">
        <v>120</v>
      </c>
      <c r="H7" s="24">
        <v>67000000</v>
      </c>
      <c r="I7" s="24">
        <v>6700000</v>
      </c>
    </row>
    <row r="8" spans="1:13" x14ac:dyDescent="0.25">
      <c r="A8" s="23"/>
      <c r="B8" t="s">
        <v>612</v>
      </c>
      <c r="C8" t="s">
        <v>207</v>
      </c>
      <c r="D8" s="99" t="s">
        <v>185</v>
      </c>
      <c r="E8" s="99" t="s">
        <v>613</v>
      </c>
      <c r="F8" t="s">
        <v>614</v>
      </c>
      <c r="G8" t="s">
        <v>120</v>
      </c>
      <c r="H8" s="24">
        <v>30000000</v>
      </c>
      <c r="I8" s="24">
        <v>18000000</v>
      </c>
    </row>
    <row r="9" spans="1:13" x14ac:dyDescent="0.25">
      <c r="A9" s="23"/>
      <c r="B9" t="s">
        <v>615</v>
      </c>
      <c r="C9" t="s">
        <v>207</v>
      </c>
      <c r="D9" s="99" t="s">
        <v>272</v>
      </c>
      <c r="E9" s="99" t="s">
        <v>616</v>
      </c>
      <c r="F9" t="s">
        <v>258</v>
      </c>
      <c r="G9" t="s">
        <v>120</v>
      </c>
      <c r="H9" s="24">
        <v>25000000</v>
      </c>
      <c r="I9" s="24">
        <v>5000000</v>
      </c>
    </row>
    <row r="10" spans="1:13" x14ac:dyDescent="0.25">
      <c r="A10" s="23"/>
      <c r="H10" s="24"/>
      <c r="I10" s="24"/>
    </row>
    <row r="11" spans="1:13" x14ac:dyDescent="0.25">
      <c r="A11" s="23"/>
      <c r="H11" s="24"/>
      <c r="I11" s="24"/>
    </row>
    <row r="12" spans="1:13" x14ac:dyDescent="0.25">
      <c r="A12" s="23"/>
      <c r="H12" s="24"/>
      <c r="I12" s="24"/>
    </row>
    <row r="13" spans="1:13" x14ac:dyDescent="0.25">
      <c r="A13" s="23"/>
      <c r="H13" s="24"/>
      <c r="I13" s="24"/>
    </row>
    <row r="14" spans="1:13" x14ac:dyDescent="0.25">
      <c r="A14" s="23"/>
      <c r="H14" s="24"/>
      <c r="I14" s="24"/>
    </row>
    <row r="15" spans="1:13" x14ac:dyDescent="0.25">
      <c r="A15" s="23"/>
      <c r="H15" s="24"/>
      <c r="I15" s="24"/>
    </row>
    <row r="16" spans="1:13" x14ac:dyDescent="0.25">
      <c r="A16" s="23"/>
      <c r="H16" s="24"/>
      <c r="I16" s="24"/>
    </row>
    <row r="17" spans="1:10" x14ac:dyDescent="0.25">
      <c r="A17" s="23"/>
      <c r="H17" s="24"/>
      <c r="I17" s="24"/>
    </row>
    <row r="18" spans="1:10" x14ac:dyDescent="0.25">
      <c r="H18" s="24"/>
      <c r="I18" s="24"/>
    </row>
    <row r="19" spans="1:10" x14ac:dyDescent="0.25">
      <c r="H19" s="24"/>
    </row>
    <row r="20" spans="1:10" x14ac:dyDescent="0.25">
      <c r="H20" s="24"/>
    </row>
    <row r="21" spans="1:10" x14ac:dyDescent="0.25">
      <c r="A21" s="20"/>
      <c r="H21" s="24"/>
    </row>
    <row r="22" spans="1:10" x14ac:dyDescent="0.25">
      <c r="H22" s="24"/>
    </row>
    <row r="23" spans="1:10" x14ac:dyDescent="0.25">
      <c r="A23" s="21"/>
      <c r="B23" s="21"/>
      <c r="C23" s="21"/>
      <c r="D23" s="76"/>
      <c r="E23" s="21"/>
      <c r="F23" s="21"/>
      <c r="G23" s="21"/>
      <c r="H23" s="21"/>
      <c r="I23" s="22"/>
      <c r="J23" s="21"/>
    </row>
    <row r="24" spans="1:10" x14ac:dyDescent="0.25">
      <c r="A24" s="23"/>
      <c r="B24" s="99"/>
      <c r="G24" s="24"/>
      <c r="I24" s="24"/>
    </row>
    <row r="25" spans="1:10" x14ac:dyDescent="0.25">
      <c r="A25" s="23"/>
      <c r="B25" s="99"/>
      <c r="G25" s="24"/>
      <c r="H25" s="23"/>
      <c r="I25" s="24"/>
    </row>
    <row r="26" spans="1:10" x14ac:dyDescent="0.25">
      <c r="A26" s="23"/>
      <c r="B26" s="99"/>
      <c r="G26" s="24"/>
      <c r="H26" s="23"/>
      <c r="I26" s="24"/>
    </row>
    <row r="27" spans="1:10" x14ac:dyDescent="0.25">
      <c r="A27" s="23"/>
      <c r="B27" s="102"/>
      <c r="F27" s="102"/>
      <c r="G27" s="24"/>
      <c r="H27" s="106"/>
      <c r="I27" s="24"/>
    </row>
    <row r="28" spans="1:10" x14ac:dyDescent="0.25">
      <c r="A28" s="23"/>
      <c r="B28" s="100"/>
      <c r="F28" s="101"/>
      <c r="G28" s="24"/>
      <c r="H28" s="23"/>
      <c r="I28" s="24"/>
    </row>
    <row r="29" spans="1:10" x14ac:dyDescent="0.25">
      <c r="A29" s="23"/>
      <c r="B29" s="129"/>
      <c r="C29" s="128"/>
      <c r="D29" s="128"/>
      <c r="F29" s="101"/>
      <c r="G29" s="24"/>
      <c r="H29" s="23"/>
      <c r="I29" s="24"/>
    </row>
    <row r="30" spans="1:10" x14ac:dyDescent="0.25">
      <c r="A30" s="23"/>
      <c r="B30" s="129"/>
      <c r="C30" s="128"/>
      <c r="F30" s="101"/>
      <c r="G30" s="24"/>
      <c r="H30" s="134"/>
      <c r="I30" s="24"/>
    </row>
    <row r="31" spans="1:10" x14ac:dyDescent="0.25">
      <c r="A31" s="23"/>
      <c r="F31" s="24"/>
      <c r="H31" s="24"/>
    </row>
    <row r="32" spans="1:10" x14ac:dyDescent="0.25">
      <c r="A32" s="23"/>
      <c r="F32" s="24"/>
    </row>
    <row r="33" spans="1:6" x14ac:dyDescent="0.25">
      <c r="A33" s="23"/>
      <c r="F33" s="24"/>
    </row>
    <row r="34" spans="1:6" x14ac:dyDescent="0.25">
      <c r="A34" s="23"/>
      <c r="F34" s="24"/>
    </row>
    <row r="35" spans="1:6" x14ac:dyDescent="0.25">
      <c r="A35" s="23"/>
      <c r="F35" s="24"/>
    </row>
  </sheetData>
  <phoneticPr fontId="72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16" zoomScaleNormal="100" workbookViewId="0">
      <selection activeCell="H34" sqref="H34"/>
    </sheetView>
  </sheetViews>
  <sheetFormatPr defaultColWidth="9.140625" defaultRowHeight="15" x14ac:dyDescent="0.25"/>
  <cols>
    <col min="1" max="1" width="6.85546875" customWidth="1"/>
    <col min="2" max="2" width="17" customWidth="1"/>
    <col min="3" max="3" width="27" customWidth="1"/>
    <col min="4" max="4" width="20.28515625" customWidth="1"/>
    <col min="5" max="5" width="22.85546875" customWidth="1"/>
    <col min="6" max="6" width="24.140625" customWidth="1"/>
    <col min="7" max="7" width="22.7109375" customWidth="1"/>
    <col min="8" max="8" width="17.5703125" customWidth="1"/>
    <col min="9" max="9" width="16.85546875" customWidth="1"/>
    <col min="10" max="10" width="19.42578125" customWidth="1"/>
    <col min="11" max="11" width="12.140625" customWidth="1"/>
  </cols>
  <sheetData>
    <row r="1" spans="1:11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8.75" x14ac:dyDescent="0.3">
      <c r="A2" s="2"/>
      <c r="B2" s="2"/>
      <c r="C2" s="2"/>
      <c r="D2" s="2"/>
      <c r="E2" s="2"/>
      <c r="F2" s="2"/>
      <c r="G2" s="2"/>
      <c r="H2" s="2"/>
      <c r="I2" s="2"/>
      <c r="J2" s="16"/>
    </row>
    <row r="3" spans="1:11" x14ac:dyDescent="0.25">
      <c r="A3" s="3" t="s">
        <v>1</v>
      </c>
      <c r="B3" s="3" t="s">
        <v>111</v>
      </c>
      <c r="C3" s="3" t="s">
        <v>2</v>
      </c>
      <c r="D3" s="3" t="s">
        <v>201</v>
      </c>
      <c r="E3" s="3" t="s">
        <v>3</v>
      </c>
      <c r="F3" s="4" t="s">
        <v>4</v>
      </c>
      <c r="G3" s="3" t="s">
        <v>336</v>
      </c>
      <c r="H3" s="3" t="s">
        <v>113</v>
      </c>
      <c r="I3" s="3" t="s">
        <v>114</v>
      </c>
      <c r="J3" s="3" t="s">
        <v>229</v>
      </c>
      <c r="K3" s="3" t="s">
        <v>5</v>
      </c>
    </row>
    <row r="4" spans="1:11" x14ac:dyDescent="0.25">
      <c r="A4" s="5">
        <v>1</v>
      </c>
      <c r="B4" s="92" t="s">
        <v>230</v>
      </c>
      <c r="C4" s="6" t="s">
        <v>231</v>
      </c>
      <c r="D4" s="148" t="s">
        <v>191</v>
      </c>
      <c r="E4" s="7" t="s">
        <v>120</v>
      </c>
      <c r="F4" s="30">
        <v>33500000</v>
      </c>
      <c r="G4" s="523" t="s">
        <v>232</v>
      </c>
      <c r="H4" s="8"/>
      <c r="I4" s="9" t="s">
        <v>233</v>
      </c>
      <c r="J4" s="17"/>
      <c r="K4" s="18" t="s">
        <v>234</v>
      </c>
    </row>
    <row r="5" spans="1:11" ht="15" customHeight="1" x14ac:dyDescent="0.25">
      <c r="A5" s="10">
        <v>2</v>
      </c>
      <c r="B5" s="92" t="s">
        <v>235</v>
      </c>
      <c r="C5" s="6" t="s">
        <v>231</v>
      </c>
      <c r="D5" s="148" t="s">
        <v>191</v>
      </c>
      <c r="E5" s="7" t="s">
        <v>120</v>
      </c>
      <c r="F5" s="30">
        <v>33500000</v>
      </c>
      <c r="G5" s="524"/>
      <c r="H5" s="8"/>
      <c r="I5" s="209" t="s">
        <v>430</v>
      </c>
      <c r="J5" s="11"/>
      <c r="K5" s="19" t="s">
        <v>236</v>
      </c>
    </row>
    <row r="6" spans="1:11" s="310" customFormat="1" ht="15" customHeight="1" x14ac:dyDescent="0.25">
      <c r="A6" s="37">
        <v>3</v>
      </c>
      <c r="B6" s="316" t="s">
        <v>220</v>
      </c>
      <c r="C6" s="315" t="s">
        <v>222</v>
      </c>
      <c r="D6" s="317" t="s">
        <v>177</v>
      </c>
      <c r="E6" s="38" t="s">
        <v>120</v>
      </c>
      <c r="F6" s="174">
        <v>13875000</v>
      </c>
      <c r="G6" s="315" t="s">
        <v>221</v>
      </c>
      <c r="H6" s="318"/>
      <c r="I6" s="319"/>
      <c r="J6" s="174"/>
      <c r="K6" s="218"/>
    </row>
    <row r="7" spans="1:11" x14ac:dyDescent="0.25">
      <c r="A7" s="10">
        <v>4</v>
      </c>
      <c r="B7" s="136" t="s">
        <v>223</v>
      </c>
      <c r="C7" s="36" t="s">
        <v>225</v>
      </c>
      <c r="D7" s="147" t="s">
        <v>177</v>
      </c>
      <c r="E7" s="7" t="s">
        <v>120</v>
      </c>
      <c r="F7" s="30">
        <v>13200000</v>
      </c>
      <c r="G7" s="36" t="s">
        <v>224</v>
      </c>
      <c r="H7" s="142"/>
      <c r="I7" s="144" t="s">
        <v>211</v>
      </c>
      <c r="J7" s="11"/>
      <c r="K7" s="19"/>
    </row>
    <row r="8" spans="1:11" x14ac:dyDescent="0.25">
      <c r="A8" s="5">
        <v>5</v>
      </c>
      <c r="B8" s="136" t="s">
        <v>226</v>
      </c>
      <c r="C8" s="36" t="s">
        <v>228</v>
      </c>
      <c r="D8" s="147" t="s">
        <v>177</v>
      </c>
      <c r="E8" s="7" t="s">
        <v>120</v>
      </c>
      <c r="F8" s="30">
        <v>27000000</v>
      </c>
      <c r="G8" s="36" t="s">
        <v>227</v>
      </c>
      <c r="H8" s="142"/>
      <c r="I8" s="144" t="s">
        <v>211</v>
      </c>
      <c r="J8" s="11"/>
      <c r="K8" s="19"/>
    </row>
    <row r="9" spans="1:11" x14ac:dyDescent="0.25">
      <c r="A9" s="10">
        <v>6</v>
      </c>
      <c r="B9" s="137" t="s">
        <v>240</v>
      </c>
      <c r="C9" s="140" t="s">
        <v>191</v>
      </c>
      <c r="D9" s="147" t="s">
        <v>177</v>
      </c>
      <c r="E9" s="143" t="s">
        <v>335</v>
      </c>
      <c r="F9" s="30">
        <v>8750000</v>
      </c>
      <c r="G9" s="36" t="s">
        <v>241</v>
      </c>
      <c r="H9" s="142"/>
      <c r="I9" s="145" t="s">
        <v>253</v>
      </c>
      <c r="J9" s="11"/>
      <c r="K9" s="19"/>
    </row>
    <row r="10" spans="1:11" x14ac:dyDescent="0.25">
      <c r="A10" s="5">
        <v>7</v>
      </c>
      <c r="B10" s="138" t="s">
        <v>237</v>
      </c>
      <c r="C10" s="141" t="s">
        <v>239</v>
      </c>
      <c r="D10" s="147" t="s">
        <v>177</v>
      </c>
      <c r="E10" s="7" t="s">
        <v>120</v>
      </c>
      <c r="F10" s="30">
        <v>105840000</v>
      </c>
      <c r="G10" s="84" t="s">
        <v>238</v>
      </c>
      <c r="H10" s="142"/>
      <c r="I10" s="82" t="s">
        <v>321</v>
      </c>
      <c r="J10" s="11"/>
      <c r="K10" s="146"/>
    </row>
    <row r="11" spans="1:11" x14ac:dyDescent="0.25">
      <c r="A11" s="10">
        <v>8</v>
      </c>
      <c r="B11" s="139" t="s">
        <v>286</v>
      </c>
      <c r="C11" s="141" t="s">
        <v>239</v>
      </c>
      <c r="D11" s="147" t="s">
        <v>177</v>
      </c>
      <c r="E11" s="7" t="s">
        <v>120</v>
      </c>
      <c r="F11" s="30">
        <v>188920000</v>
      </c>
      <c r="G11" s="84" t="s">
        <v>287</v>
      </c>
      <c r="H11" s="84" t="s">
        <v>288</v>
      </c>
      <c r="I11" s="82" t="s">
        <v>322</v>
      </c>
      <c r="J11" s="11"/>
      <c r="K11" s="146"/>
    </row>
    <row r="12" spans="1:11" x14ac:dyDescent="0.25">
      <c r="A12" s="5">
        <v>9</v>
      </c>
      <c r="B12" s="149" t="s">
        <v>337</v>
      </c>
      <c r="C12" s="141" t="s">
        <v>239</v>
      </c>
      <c r="D12" s="147" t="s">
        <v>177</v>
      </c>
      <c r="E12" s="7" t="s">
        <v>120</v>
      </c>
      <c r="F12" s="30">
        <v>211680000</v>
      </c>
      <c r="G12" s="84" t="s">
        <v>333</v>
      </c>
      <c r="H12" s="84" t="s">
        <v>330</v>
      </c>
      <c r="I12" s="132" t="s">
        <v>331</v>
      </c>
      <c r="J12" s="11"/>
      <c r="K12" s="271" t="s">
        <v>292</v>
      </c>
    </row>
    <row r="13" spans="1:11" x14ac:dyDescent="0.25">
      <c r="A13" s="10">
        <v>10</v>
      </c>
      <c r="B13" s="175" t="s">
        <v>386</v>
      </c>
      <c r="C13" s="141" t="s">
        <v>239</v>
      </c>
      <c r="D13" s="147" t="s">
        <v>177</v>
      </c>
      <c r="E13" s="7" t="s">
        <v>120</v>
      </c>
      <c r="F13" s="30">
        <v>791280000</v>
      </c>
      <c r="G13" s="84" t="s">
        <v>387</v>
      </c>
      <c r="H13" s="84" t="s">
        <v>385</v>
      </c>
      <c r="I13" s="132" t="s">
        <v>389</v>
      </c>
      <c r="J13" s="11"/>
      <c r="K13" s="271" t="s">
        <v>291</v>
      </c>
    </row>
    <row r="14" spans="1:11" ht="45" x14ac:dyDescent="0.25">
      <c r="A14" s="257">
        <v>11</v>
      </c>
      <c r="B14" s="258" t="s">
        <v>338</v>
      </c>
      <c r="C14" s="259" t="s">
        <v>334</v>
      </c>
      <c r="D14" s="260" t="s">
        <v>476</v>
      </c>
      <c r="E14" s="259" t="s">
        <v>266</v>
      </c>
      <c r="F14" s="261">
        <v>450000000</v>
      </c>
      <c r="G14" s="262">
        <v>4200015297</v>
      </c>
      <c r="H14" s="263" t="s">
        <v>267</v>
      </c>
      <c r="I14" s="264"/>
      <c r="J14" s="525" t="s">
        <v>523</v>
      </c>
      <c r="K14" s="526"/>
    </row>
    <row r="15" spans="1:11" ht="45" x14ac:dyDescent="0.25">
      <c r="A15" s="265">
        <v>12</v>
      </c>
      <c r="B15" s="266" t="s">
        <v>524</v>
      </c>
      <c r="C15" s="298" t="s">
        <v>540</v>
      </c>
      <c r="D15" s="267" t="s">
        <v>476</v>
      </c>
      <c r="E15" s="256" t="s">
        <v>266</v>
      </c>
      <c r="F15" s="268">
        <v>450000000</v>
      </c>
      <c r="G15" s="107">
        <v>4200015297</v>
      </c>
      <c r="H15" s="269" t="s">
        <v>267</v>
      </c>
      <c r="I15" s="270"/>
      <c r="J15" s="268"/>
      <c r="K15" s="271"/>
    </row>
    <row r="16" spans="1:11" x14ac:dyDescent="0.25">
      <c r="A16" s="265">
        <v>13</v>
      </c>
      <c r="B16" s="194" t="s">
        <v>405</v>
      </c>
      <c r="C16" s="234" t="s">
        <v>478</v>
      </c>
      <c r="D16" s="147" t="s">
        <v>177</v>
      </c>
      <c r="E16" s="195" t="s">
        <v>406</v>
      </c>
      <c r="F16" s="30">
        <v>96360000</v>
      </c>
      <c r="G16" s="84" t="s">
        <v>407</v>
      </c>
      <c r="H16" s="84" t="s">
        <v>408</v>
      </c>
      <c r="I16" s="132" t="s">
        <v>409</v>
      </c>
      <c r="J16" s="11"/>
      <c r="K16" s="176"/>
    </row>
    <row r="17" spans="1:11" x14ac:dyDescent="0.25">
      <c r="A17" s="265">
        <v>14</v>
      </c>
      <c r="B17" s="196" t="s">
        <v>410</v>
      </c>
      <c r="C17" s="141" t="s">
        <v>239</v>
      </c>
      <c r="D17" s="147" t="s">
        <v>177</v>
      </c>
      <c r="E17" s="7" t="s">
        <v>120</v>
      </c>
      <c r="F17" s="30">
        <v>584640000</v>
      </c>
      <c r="G17" s="84" t="s">
        <v>411</v>
      </c>
      <c r="H17" s="84" t="s">
        <v>412</v>
      </c>
      <c r="I17" s="132" t="s">
        <v>413</v>
      </c>
      <c r="J17" s="11"/>
      <c r="K17" s="271" t="s">
        <v>332</v>
      </c>
    </row>
    <row r="18" spans="1:11" x14ac:dyDescent="0.25">
      <c r="A18" s="265">
        <v>15</v>
      </c>
      <c r="B18" s="196"/>
      <c r="C18" s="141" t="s">
        <v>239</v>
      </c>
      <c r="D18" s="147" t="s">
        <v>177</v>
      </c>
      <c r="E18" s="7" t="s">
        <v>120</v>
      </c>
      <c r="F18" s="30">
        <v>453600000</v>
      </c>
      <c r="G18" s="84"/>
      <c r="H18" s="84"/>
      <c r="I18" s="132"/>
      <c r="J18" s="11"/>
      <c r="K18" s="271" t="s">
        <v>388</v>
      </c>
    </row>
    <row r="19" spans="1:11" x14ac:dyDescent="0.25">
      <c r="A19" s="265">
        <v>16</v>
      </c>
      <c r="B19" s="231" t="s">
        <v>466</v>
      </c>
      <c r="C19" s="141" t="s">
        <v>239</v>
      </c>
      <c r="D19" s="147" t="s">
        <v>177</v>
      </c>
      <c r="E19" s="7" t="s">
        <v>120</v>
      </c>
      <c r="F19" s="30">
        <v>305310331</v>
      </c>
      <c r="G19" s="84" t="s">
        <v>463</v>
      </c>
      <c r="H19" s="84" t="s">
        <v>464</v>
      </c>
      <c r="I19" s="132" t="s">
        <v>487</v>
      </c>
      <c r="J19" s="11"/>
      <c r="K19" s="271" t="s">
        <v>414</v>
      </c>
    </row>
    <row r="20" spans="1:11" x14ac:dyDescent="0.25">
      <c r="A20" s="265">
        <v>17</v>
      </c>
      <c r="B20" s="232" t="s">
        <v>467</v>
      </c>
      <c r="C20" s="234" t="s">
        <v>477</v>
      </c>
      <c r="D20" s="234" t="s">
        <v>472</v>
      </c>
      <c r="E20" s="233" t="s">
        <v>468</v>
      </c>
      <c r="F20" s="30">
        <v>10000000</v>
      </c>
      <c r="G20" s="84" t="s">
        <v>469</v>
      </c>
      <c r="H20" s="84" t="s">
        <v>470</v>
      </c>
      <c r="I20" s="132" t="s">
        <v>481</v>
      </c>
      <c r="J20" s="11"/>
      <c r="K20" s="176"/>
    </row>
    <row r="21" spans="1:11" s="310" customFormat="1" x14ac:dyDescent="0.25">
      <c r="A21" s="304">
        <v>18</v>
      </c>
      <c r="B21" s="305" t="s">
        <v>471</v>
      </c>
      <c r="C21" s="306" t="s">
        <v>478</v>
      </c>
      <c r="D21" s="306" t="s">
        <v>473</v>
      </c>
      <c r="E21" s="307" t="s">
        <v>406</v>
      </c>
      <c r="F21" s="174">
        <v>96360000</v>
      </c>
      <c r="G21" s="308" t="s">
        <v>474</v>
      </c>
      <c r="H21" s="309" t="s">
        <v>475</v>
      </c>
      <c r="I21" s="361" t="s">
        <v>654</v>
      </c>
      <c r="J21" s="174"/>
      <c r="K21" s="218"/>
    </row>
    <row r="22" spans="1:11" x14ac:dyDescent="0.25">
      <c r="A22" s="265">
        <v>19</v>
      </c>
      <c r="B22" s="253"/>
      <c r="C22" s="241" t="s">
        <v>488</v>
      </c>
      <c r="D22" s="244" t="s">
        <v>472</v>
      </c>
      <c r="E22" s="233" t="s">
        <v>468</v>
      </c>
      <c r="F22" s="30">
        <v>8750000</v>
      </c>
      <c r="G22" s="243" t="s">
        <v>490</v>
      </c>
      <c r="H22" s="242" t="s">
        <v>489</v>
      </c>
      <c r="I22" s="254" t="s">
        <v>519</v>
      </c>
      <c r="J22" s="17"/>
      <c r="K22" s="18"/>
    </row>
    <row r="23" spans="1:11" x14ac:dyDescent="0.25">
      <c r="A23" s="265">
        <v>20</v>
      </c>
      <c r="B23" s="232"/>
      <c r="C23" s="241" t="s">
        <v>491</v>
      </c>
      <c r="D23" s="234" t="s">
        <v>472</v>
      </c>
      <c r="E23" s="233" t="s">
        <v>468</v>
      </c>
      <c r="F23" s="30">
        <v>10000000</v>
      </c>
      <c r="G23" s="243" t="s">
        <v>492</v>
      </c>
      <c r="H23" s="242" t="s">
        <v>489</v>
      </c>
      <c r="I23" s="254" t="s">
        <v>519</v>
      </c>
      <c r="J23" s="17"/>
      <c r="K23" s="18"/>
    </row>
    <row r="24" spans="1:11" x14ac:dyDescent="0.25">
      <c r="A24" s="265">
        <v>21</v>
      </c>
      <c r="B24" s="232"/>
      <c r="C24" s="241" t="s">
        <v>495</v>
      </c>
      <c r="D24" s="234" t="s">
        <v>472</v>
      </c>
      <c r="E24" s="233" t="s">
        <v>468</v>
      </c>
      <c r="F24" s="30">
        <v>10000000</v>
      </c>
      <c r="G24" s="243" t="s">
        <v>493</v>
      </c>
      <c r="H24" s="242" t="s">
        <v>494</v>
      </c>
      <c r="I24" s="254" t="s">
        <v>519</v>
      </c>
      <c r="J24" s="17"/>
      <c r="K24" s="18"/>
    </row>
    <row r="25" spans="1:11" x14ac:dyDescent="0.25">
      <c r="A25" s="265">
        <v>22</v>
      </c>
      <c r="B25" s="253" t="s">
        <v>518</v>
      </c>
      <c r="C25" s="244" t="s">
        <v>496</v>
      </c>
      <c r="D25" s="244" t="s">
        <v>472</v>
      </c>
      <c r="E25" s="233" t="s">
        <v>468</v>
      </c>
      <c r="F25" s="30">
        <v>8750000</v>
      </c>
      <c r="G25" s="246" t="s">
        <v>498</v>
      </c>
      <c r="H25" s="245" t="s">
        <v>497</v>
      </c>
      <c r="I25" s="294" t="s">
        <v>539</v>
      </c>
      <c r="J25" s="17"/>
      <c r="K25" s="18"/>
    </row>
    <row r="26" spans="1:11" x14ac:dyDescent="0.25">
      <c r="A26" s="265">
        <v>23</v>
      </c>
      <c r="B26" s="253"/>
      <c r="C26" s="295" t="s">
        <v>534</v>
      </c>
      <c r="D26" s="244" t="s">
        <v>472</v>
      </c>
      <c r="E26" s="233" t="s">
        <v>468</v>
      </c>
      <c r="F26" s="30">
        <v>8750000</v>
      </c>
      <c r="G26" s="296" t="s">
        <v>535</v>
      </c>
      <c r="H26" s="297" t="s">
        <v>536</v>
      </c>
      <c r="I26" s="321" t="s">
        <v>620</v>
      </c>
      <c r="J26" s="17"/>
      <c r="K26" s="18"/>
    </row>
    <row r="27" spans="1:11" x14ac:dyDescent="0.25">
      <c r="A27" s="265">
        <v>24</v>
      </c>
      <c r="B27" s="253"/>
      <c r="C27" s="295" t="s">
        <v>537</v>
      </c>
      <c r="D27" s="244" t="s">
        <v>472</v>
      </c>
      <c r="E27" s="233" t="s">
        <v>468</v>
      </c>
      <c r="F27" s="30">
        <v>10000000</v>
      </c>
      <c r="G27" s="296" t="s">
        <v>538</v>
      </c>
      <c r="H27" s="297" t="s">
        <v>536</v>
      </c>
      <c r="I27" s="321" t="s">
        <v>620</v>
      </c>
      <c r="J27" s="17"/>
      <c r="K27" s="18"/>
    </row>
    <row r="28" spans="1:11" x14ac:dyDescent="0.25">
      <c r="A28" s="265"/>
      <c r="B28" s="299" t="s">
        <v>545</v>
      </c>
      <c r="C28" s="141" t="s">
        <v>239</v>
      </c>
      <c r="D28" s="147" t="s">
        <v>177</v>
      </c>
      <c r="E28" s="7" t="s">
        <v>120</v>
      </c>
      <c r="F28" s="30">
        <v>121756017</v>
      </c>
      <c r="G28" s="84" t="s">
        <v>548</v>
      </c>
      <c r="H28" s="84" t="s">
        <v>464</v>
      </c>
      <c r="I28" s="132" t="s">
        <v>546</v>
      </c>
      <c r="J28" s="11"/>
      <c r="K28" s="300" t="s">
        <v>547</v>
      </c>
    </row>
    <row r="29" spans="1:11" s="310" customFormat="1" x14ac:dyDescent="0.25">
      <c r="A29" s="304"/>
      <c r="B29" s="322" t="s">
        <v>599</v>
      </c>
      <c r="C29" s="323" t="s">
        <v>598</v>
      </c>
      <c r="D29" s="323" t="s">
        <v>472</v>
      </c>
      <c r="E29" s="320" t="s">
        <v>600</v>
      </c>
      <c r="F29" s="174">
        <v>10000000</v>
      </c>
      <c r="G29" s="308" t="s">
        <v>601</v>
      </c>
      <c r="H29" s="324" t="s">
        <v>592</v>
      </c>
      <c r="I29" s="325" t="s">
        <v>655</v>
      </c>
      <c r="J29" s="174"/>
      <c r="K29" s="326"/>
    </row>
    <row r="30" spans="1:11" s="310" customFormat="1" x14ac:dyDescent="0.25">
      <c r="A30" s="304"/>
      <c r="B30" s="322" t="s">
        <v>604</v>
      </c>
      <c r="C30" s="323" t="s">
        <v>602</v>
      </c>
      <c r="D30" s="323" t="s">
        <v>472</v>
      </c>
      <c r="E30" s="320" t="s">
        <v>600</v>
      </c>
      <c r="F30" s="174">
        <v>10000000</v>
      </c>
      <c r="G30" s="308" t="s">
        <v>603</v>
      </c>
      <c r="H30" s="324" t="s">
        <v>592</v>
      </c>
      <c r="I30" s="325" t="s">
        <v>655</v>
      </c>
      <c r="J30" s="174"/>
      <c r="K30" s="326"/>
    </row>
    <row r="31" spans="1:11" s="310" customFormat="1" x14ac:dyDescent="0.25">
      <c r="A31" s="304"/>
      <c r="B31" s="322" t="s">
        <v>605</v>
      </c>
      <c r="C31" s="323" t="s">
        <v>606</v>
      </c>
      <c r="D31" s="323" t="s">
        <v>472</v>
      </c>
      <c r="E31" s="320" t="s">
        <v>600</v>
      </c>
      <c r="F31" s="174">
        <v>10000000</v>
      </c>
      <c r="G31" s="308" t="s">
        <v>607</v>
      </c>
      <c r="H31" s="324" t="s">
        <v>592</v>
      </c>
      <c r="I31" s="325" t="s">
        <v>655</v>
      </c>
      <c r="J31" s="174"/>
      <c r="K31" s="326"/>
    </row>
    <row r="32" spans="1:11" x14ac:dyDescent="0.25">
      <c r="A32" s="10"/>
      <c r="B32" s="232"/>
      <c r="C32" s="234"/>
      <c r="D32" s="234"/>
      <c r="E32" s="238"/>
      <c r="F32" s="30"/>
      <c r="G32" s="84"/>
      <c r="H32" s="235"/>
      <c r="I32" s="13"/>
      <c r="J32" s="17"/>
      <c r="K32" s="18"/>
    </row>
    <row r="33" spans="1:11" x14ac:dyDescent="0.25">
      <c r="A33" s="5"/>
      <c r="B33" s="5"/>
      <c r="C33" s="14"/>
      <c r="D33" s="14"/>
      <c r="E33" s="7"/>
      <c r="F33" s="135">
        <f>SUM(F4:F17)</f>
        <v>3008545000</v>
      </c>
      <c r="G33" s="12"/>
      <c r="H33" s="15"/>
      <c r="I33" s="13"/>
      <c r="J33" s="17"/>
      <c r="K33" s="18"/>
    </row>
    <row r="35" spans="1:11" x14ac:dyDescent="0.25">
      <c r="E35" s="303" t="s">
        <v>569</v>
      </c>
      <c r="F35" s="80">
        <f>F12+F13+F17+F18+F19+F28</f>
        <v>2468266348</v>
      </c>
    </row>
    <row r="37" spans="1:11" x14ac:dyDescent="0.25">
      <c r="F37" s="80"/>
    </row>
    <row r="38" spans="1:11" x14ac:dyDescent="0.25">
      <c r="A38" s="20"/>
      <c r="H38" s="24"/>
    </row>
    <row r="39" spans="1:11" x14ac:dyDescent="0.25">
      <c r="H39" s="24"/>
    </row>
    <row r="40" spans="1:11" x14ac:dyDescent="0.25">
      <c r="A40" s="21"/>
      <c r="B40" s="21"/>
      <c r="C40" s="21"/>
      <c r="D40" s="76"/>
      <c r="E40" s="21"/>
      <c r="F40" s="21"/>
      <c r="G40" s="21"/>
      <c r="H40" s="21"/>
      <c r="I40" s="22"/>
    </row>
    <row r="41" spans="1:11" x14ac:dyDescent="0.25">
      <c r="A41" s="23"/>
      <c r="B41" s="99"/>
      <c r="G41" s="24"/>
      <c r="I41" s="24"/>
    </row>
    <row r="42" spans="1:11" x14ac:dyDescent="0.25">
      <c r="A42" s="23"/>
      <c r="B42" s="99"/>
      <c r="G42" s="24"/>
      <c r="H42" s="23"/>
      <c r="I42" s="24"/>
    </row>
    <row r="43" spans="1:11" x14ac:dyDescent="0.25">
      <c r="A43" s="23"/>
      <c r="B43" s="99"/>
      <c r="G43" s="24"/>
      <c r="H43" s="23"/>
      <c r="I43" s="24"/>
    </row>
    <row r="44" spans="1:11" x14ac:dyDescent="0.25">
      <c r="A44" s="23"/>
      <c r="B44" s="102"/>
      <c r="F44" s="102"/>
      <c r="G44" s="24"/>
      <c r="H44" s="106"/>
      <c r="I44" s="24"/>
    </row>
    <row r="45" spans="1:11" x14ac:dyDescent="0.25">
      <c r="A45" s="23"/>
      <c r="B45" s="100"/>
      <c r="F45" s="101"/>
      <c r="G45" s="24"/>
      <c r="H45" s="23"/>
      <c r="I45" s="24"/>
    </row>
    <row r="46" spans="1:11" x14ac:dyDescent="0.25">
      <c r="A46" s="23"/>
      <c r="B46" s="129"/>
      <c r="C46" s="128"/>
      <c r="D46" s="128"/>
      <c r="F46" s="101"/>
      <c r="G46" s="24"/>
      <c r="H46" s="23"/>
      <c r="I46" s="24"/>
    </row>
    <row r="47" spans="1:11" x14ac:dyDescent="0.25">
      <c r="A47" s="23"/>
      <c r="B47" s="129"/>
      <c r="C47" s="128"/>
      <c r="F47" s="101"/>
      <c r="G47" s="24"/>
      <c r="H47" s="134"/>
      <c r="I47" s="24"/>
    </row>
  </sheetData>
  <mergeCells count="2">
    <mergeCell ref="G4:G5"/>
    <mergeCell ref="J14:K14"/>
  </mergeCells>
  <phoneticPr fontId="72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Dinas</vt:lpstr>
      <vt:lpstr>Pendapatan</vt:lpstr>
      <vt:lpstr>Sheet2</vt:lpstr>
      <vt:lpstr>Sheet1</vt:lpstr>
      <vt:lpstr>LSI</vt:lpstr>
      <vt:lpstr>Pertamina</vt:lpstr>
      <vt:lpstr>IWO</vt:lpstr>
      <vt:lpstr>PIK</vt:lpstr>
      <vt:lpstr>Dinas!Print_Area</vt:lpstr>
      <vt:lpstr>LSI!Print_Area</vt:lpstr>
      <vt:lpstr>Pendapatan!Print_Area</vt:lpstr>
      <vt:lpstr>Dinas!Print_Titles</vt:lpstr>
      <vt:lpstr>LSI!Print_Titles</vt:lpstr>
      <vt:lpstr>Pendapatan!Print_Titles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SBA-FACHRD</dc:creator>
  <cp:lastModifiedBy>asus</cp:lastModifiedBy>
  <cp:lastPrinted>2021-12-03T02:22:53Z</cp:lastPrinted>
  <dcterms:created xsi:type="dcterms:W3CDTF">2016-07-15T05:28:00Z</dcterms:created>
  <dcterms:modified xsi:type="dcterms:W3CDTF">2021-12-20T03:05:58Z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